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er pc\Documents\FDPP 2020-4th Quarter\"/>
    </mc:Choice>
  </mc:AlternateContent>
  <xr:revisionPtr revIDLastSave="0" documentId="8_{262665A1-C617-4AD2-B6B5-B83EF78D636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UTILIZATION FDP Dec" sheetId="1" r:id="rId1"/>
  </sheets>
  <externalReferences>
    <externalReference r:id="rId2"/>
  </externalReferences>
  <definedNames>
    <definedName name="_xlnm.Print_Area" localSheetId="0">'UTILIZATION FDP Dec'!$A$1:$H$51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43" i="1"/>
  <c r="H43" i="1" s="1"/>
  <c r="D42" i="1"/>
  <c r="H42" i="1" s="1"/>
  <c r="D41" i="1"/>
  <c r="H41" i="1" s="1"/>
  <c r="D40" i="1"/>
  <c r="H40" i="1" s="1"/>
  <c r="D39" i="1"/>
  <c r="H39" i="1" s="1"/>
  <c r="D38" i="1"/>
  <c r="H38" i="1" s="1"/>
  <c r="D37" i="1"/>
  <c r="H37" i="1" s="1"/>
  <c r="D36" i="1"/>
  <c r="H36" i="1" s="1"/>
  <c r="D35" i="1"/>
  <c r="H35" i="1" s="1"/>
  <c r="D34" i="1"/>
  <c r="H34" i="1" s="1"/>
  <c r="D33" i="1"/>
  <c r="H33" i="1" s="1"/>
  <c r="H32" i="1"/>
  <c r="H31" i="1"/>
  <c r="D31" i="1"/>
  <c r="D30" i="1"/>
  <c r="H30" i="1" s="1"/>
  <c r="D29" i="1"/>
  <c r="H28" i="1"/>
  <c r="H27" i="1"/>
  <c r="H26" i="1"/>
  <c r="H25" i="1"/>
  <c r="H24" i="1"/>
  <c r="C23" i="1"/>
  <c r="H23" i="1" s="1"/>
  <c r="C21" i="1"/>
  <c r="C44" i="1" s="1"/>
  <c r="E19" i="1"/>
  <c r="H18" i="1"/>
  <c r="H17" i="1"/>
  <c r="D15" i="1"/>
  <c r="H15" i="1" s="1"/>
  <c r="H14" i="1"/>
  <c r="C13" i="1"/>
  <c r="H13" i="1" s="1"/>
  <c r="H12" i="1"/>
  <c r="D11" i="1"/>
  <c r="H11" i="1" s="1"/>
  <c r="D10" i="1"/>
  <c r="C10" i="1"/>
  <c r="C19" i="1" s="1"/>
  <c r="D19" i="1" l="1"/>
  <c r="D45" i="1" s="1"/>
  <c r="D44" i="1"/>
  <c r="E45" i="1"/>
  <c r="H21" i="1"/>
  <c r="C45" i="1"/>
  <c r="H10" i="1"/>
  <c r="H19" i="1" s="1"/>
  <c r="H29" i="1"/>
  <c r="H44" i="1" l="1"/>
  <c r="H45" i="1" s="1"/>
</calcChain>
</file>

<file path=xl/sharedStrings.xml><?xml version="1.0" encoding="utf-8"?>
<sst xmlns="http://schemas.openxmlformats.org/spreadsheetml/2006/main" count="54" uniqueCount="54">
  <si>
    <t>FDP Form 8 - Local Disaster Risk Reduction and Management Fund Utilization</t>
  </si>
  <si>
    <t>(Commission on Audit Form)</t>
  </si>
  <si>
    <t>LOCAL DISASTER RISK REDUCTION AND MANAGEMENT FUND UTILIZATION</t>
  </si>
  <si>
    <t>AS OF DECEMBER 31, CY 2020</t>
  </si>
  <si>
    <t>MUNICIPALITY OF CUYAPO,  NUEVA ECIJA</t>
  </si>
  <si>
    <t>PARTICULARS</t>
  </si>
  <si>
    <t>LDRRMF</t>
  </si>
  <si>
    <t>NDRRM FUND</t>
  </si>
  <si>
    <t>FROM OTHER LGUs</t>
  </si>
  <si>
    <t>FROM OTHER SOURCES</t>
  </si>
  <si>
    <t>TOTAL</t>
  </si>
  <si>
    <t>QUICK RESPONSE FUND (QRF) 
30%</t>
  </si>
  <si>
    <t>MITIGATION FUND 
70%</t>
  </si>
  <si>
    <t>A. SOURCES OF FUNDS</t>
  </si>
  <si>
    <t xml:space="preserve">     CURRENT APPROPRIATIONS</t>
  </si>
  <si>
    <t xml:space="preserve">     CONTINUING APPROPRIATIONS</t>
  </si>
  <si>
    <t xml:space="preserve">     PREVIOUS YEAR'S APPROPRIATIONS TRANSFERRED TO THE SPECIAL TRUST FUND</t>
  </si>
  <si>
    <t>(Year 1)</t>
  </si>
  <si>
    <t>(Year 2)</t>
  </si>
  <si>
    <t>(Year 3)</t>
  </si>
  <si>
    <t>(Year 4)</t>
  </si>
  <si>
    <t>(Year 5)</t>
  </si>
  <si>
    <t xml:space="preserve">     TRANSFER/GRANTS</t>
  </si>
  <si>
    <t xml:space="preserve">     TOTAL FUNDS AVAILABLE</t>
  </si>
  <si>
    <t>B. UTILIZATION</t>
  </si>
  <si>
    <t xml:space="preserve">     Quick Response Fund</t>
  </si>
  <si>
    <t xml:space="preserve">   SPECIAL TRUST FUND</t>
  </si>
  <si>
    <t xml:space="preserve">     Quick Response Fund for COVID 19 - Emergency Case</t>
  </si>
  <si>
    <t xml:space="preserve">     Goods &amp; Supplies</t>
  </si>
  <si>
    <t xml:space="preserve">     Drainage Canal - Bantug-Bulala</t>
  </si>
  <si>
    <t xml:space="preserve">     Brgy. Bonifacio-Box Culvert</t>
  </si>
  <si>
    <t xml:space="preserve">     Brgy. Rizal-Box Culvert</t>
  </si>
  <si>
    <t xml:space="preserve">   CONTINUING APPROPRIATIONS</t>
  </si>
  <si>
    <t xml:space="preserve">    Rehabilitation of Operation Center</t>
  </si>
  <si>
    <t xml:space="preserve">    Purchase of Equipment</t>
  </si>
  <si>
    <t xml:space="preserve">    CBMS-Community Based Monitoring System</t>
  </si>
  <si>
    <t xml:space="preserve">   CURRENT APPROPRIATIONS</t>
  </si>
  <si>
    <t xml:space="preserve">   Rehabilitation/Construction of drainage canal at Dist VII</t>
  </si>
  <si>
    <t>kih</t>
  </si>
  <si>
    <t xml:space="preserve">   Rehabilitation/Construction of Canal-Market</t>
  </si>
  <si>
    <t xml:space="preserve">   Purchase of Standby Relief Goods</t>
  </si>
  <si>
    <t xml:space="preserve">   Purchase of Rescue Tools &amp; Supplies</t>
  </si>
  <si>
    <t xml:space="preserve">   Purchase of portable GENSET (50k VA)</t>
  </si>
  <si>
    <t xml:space="preserve">   Purchase of Tent</t>
  </si>
  <si>
    <t xml:space="preserve">   Training and Seminar</t>
  </si>
  <si>
    <t xml:space="preserve">   Purchase of Drone</t>
  </si>
  <si>
    <t xml:space="preserve">   Other Services</t>
  </si>
  <si>
    <t xml:space="preserve">    Rehabilitation of Drainage Canal Dist IV, Quezon Ave</t>
  </si>
  <si>
    <t xml:space="preserve">   Rehabilitation of Drainage Canal Dist VI</t>
  </si>
  <si>
    <t xml:space="preserve">     Total Utilization</t>
  </si>
  <si>
    <t xml:space="preserve">     Unutilized Balance</t>
  </si>
  <si>
    <t>We hereby certify that we have reviewed the contents and hereby attest to the veracity and correctness of the data or information contained in this document</t>
  </si>
  <si>
    <t>ROY ALVIN L. CARRASCO</t>
  </si>
  <si>
    <t>OIC - Office of the Municipal 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</si>
</sst>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164" fontId="0" fillId="0" borderId="0" xfId="1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6" xfId="0" applyBorder="1"/>
    <xf numFmtId="43" fontId="0" fillId="0" borderId="6" xfId="2" applyFont="1" applyBorder="1"/>
    <xf numFmtId="164" fontId="0" fillId="0" borderId="6" xfId="0" applyNumberFormat="1" applyBorder="1"/>
    <xf numFmtId="164" fontId="0" fillId="0" borderId="6" xfId="1" applyFont="1" applyBorder="1"/>
    <xf numFmtId="0" fontId="0" fillId="0" borderId="1" xfId="0" applyBorder="1" applyAlignment="1">
      <alignment horizontal="left" vertical="center"/>
    </xf>
    <xf numFmtId="164" fontId="0" fillId="0" borderId="1" xfId="1" applyFont="1" applyBorder="1"/>
    <xf numFmtId="0" fontId="0" fillId="0" borderId="1" xfId="0" applyBorder="1"/>
    <xf numFmtId="164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3" fillId="0" borderId="0" xfId="0" applyFont="1"/>
    <xf numFmtId="0" fontId="2" fillId="0" borderId="6" xfId="0" applyFont="1" applyBorder="1"/>
    <xf numFmtId="164" fontId="2" fillId="0" borderId="6" xfId="1" applyFont="1" applyBorder="1"/>
    <xf numFmtId="164" fontId="0" fillId="0" borderId="6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0" xfId="0" applyAlignment="1">
      <alignment wrapText="1"/>
    </xf>
    <xf numFmtId="164" fontId="0" fillId="0" borderId="6" xfId="1" applyFont="1" applyBorder="1" applyAlignment="1">
      <alignment wrapText="1"/>
    </xf>
    <xf numFmtId="43" fontId="0" fillId="0" borderId="6" xfId="2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6" xfId="1" applyFont="1" applyBorder="1" applyAlignment="1">
      <alignment wrapText="1"/>
    </xf>
    <xf numFmtId="164" fontId="2" fillId="0" borderId="6" xfId="0" applyNumberFormat="1" applyFont="1" applyBorder="1"/>
    <xf numFmtId="0" fontId="4" fillId="0" borderId="0" xfId="0" applyFont="1"/>
    <xf numFmtId="0" fontId="0" fillId="0" borderId="0" xfId="0" applyBorder="1"/>
    <xf numFmtId="164" fontId="0" fillId="0" borderId="0" xfId="0" applyNumberFormat="1" applyBorder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</cellXfs>
  <cellStyles count="3">
    <cellStyle name="Comma" xfId="1" builtinId="3"/>
    <cellStyle name="Comma 4 8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-PC/Desktop/YEARLY%20FILES/2020%20Files/UTILIZATIONS/12%20DEC%202020%20CALAMITY%20FUND%20MONTHLY%20SCHEDULE%20OF%20UTILIZATION_CO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 OF EXP"/>
      <sheetName val="Sheet2"/>
      <sheetName val="JOURNALS"/>
      <sheetName val="Quick Response"/>
      <sheetName val="IRA"/>
      <sheetName val="A"/>
      <sheetName val="B"/>
      <sheetName val="C"/>
      <sheetName val="D"/>
      <sheetName val="E"/>
      <sheetName val="F"/>
      <sheetName val="G"/>
      <sheetName val="H"/>
      <sheetName val="Other Serv"/>
      <sheetName val="Continuing Appropriation"/>
      <sheetName val="UTILIZATION FDP new"/>
      <sheetName val="UTILIZATION FDP April"/>
      <sheetName val="UTILIZATION FDP Sep"/>
      <sheetName val="Special Trust Fund"/>
      <sheetName val="DUE TO BIR"/>
    </sheetNames>
    <sheetDataSet>
      <sheetData sheetId="0">
        <row r="10">
          <cell r="R10">
            <v>5810914.0154999997</v>
          </cell>
          <cell r="S10">
            <v>1645588.4644999998</v>
          </cell>
        </row>
        <row r="14">
          <cell r="C14">
            <v>3195643.92</v>
          </cell>
          <cell r="R14">
            <v>3176240</v>
          </cell>
        </row>
        <row r="16">
          <cell r="R16">
            <v>2157911.36</v>
          </cell>
        </row>
        <row r="17">
          <cell r="R17">
            <v>2597830.1800000002</v>
          </cell>
        </row>
        <row r="18">
          <cell r="R18">
            <v>374740</v>
          </cell>
        </row>
        <row r="19">
          <cell r="R19">
            <v>124135.42</v>
          </cell>
        </row>
        <row r="20">
          <cell r="R20">
            <v>0</v>
          </cell>
        </row>
        <row r="21">
          <cell r="R21">
            <v>125000</v>
          </cell>
        </row>
        <row r="22">
          <cell r="R22">
            <v>0</v>
          </cell>
        </row>
        <row r="23">
          <cell r="R23">
            <v>96000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81570</v>
          </cell>
        </row>
        <row r="32">
          <cell r="C32">
            <v>500000</v>
          </cell>
          <cell r="R32">
            <v>498331.13</v>
          </cell>
        </row>
        <row r="33">
          <cell r="C33">
            <v>350235.57</v>
          </cell>
          <cell r="R33">
            <v>0</v>
          </cell>
        </row>
        <row r="34">
          <cell r="R34">
            <v>0</v>
          </cell>
        </row>
        <row r="39">
          <cell r="R39">
            <v>1463613.6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H62"/>
  <sheetViews>
    <sheetView tabSelected="1" view="pageBreakPreview" topLeftCell="A2" zoomScaleNormal="100" zoomScaleSheetLayoutView="100" workbookViewId="0">
      <selection activeCell="K22" sqref="K22"/>
    </sheetView>
  </sheetViews>
  <sheetFormatPr defaultColWidth="8.88671875" defaultRowHeight="14.4" x14ac:dyDescent="0.3"/>
  <cols>
    <col min="1" max="1" width="0.77734375" customWidth="1"/>
    <col min="2" max="2" width="69.21875" customWidth="1"/>
    <col min="3" max="8" width="20.6640625" customWidth="1"/>
  </cols>
  <sheetData>
    <row r="1" spans="2:8" x14ac:dyDescent="0.3">
      <c r="B1" s="1" t="s">
        <v>0</v>
      </c>
      <c r="C1" s="2"/>
      <c r="D1" s="2"/>
      <c r="E1" s="2"/>
      <c r="F1" s="2"/>
      <c r="G1" s="2"/>
      <c r="H1" s="2"/>
    </row>
    <row r="2" spans="2:8" x14ac:dyDescent="0.3">
      <c r="B2" s="1" t="s">
        <v>1</v>
      </c>
      <c r="C2" s="4"/>
      <c r="D2" s="4"/>
      <c r="E2" s="4"/>
      <c r="F2" s="4"/>
      <c r="G2" s="4"/>
      <c r="H2" s="4"/>
    </row>
    <row r="3" spans="2:8" x14ac:dyDescent="0.3">
      <c r="B3" s="32" t="s">
        <v>2</v>
      </c>
      <c r="C3" s="32"/>
      <c r="D3" s="32"/>
      <c r="E3" s="32"/>
      <c r="F3" s="32"/>
      <c r="G3" s="32"/>
      <c r="H3" s="32"/>
    </row>
    <row r="4" spans="2:8" x14ac:dyDescent="0.3">
      <c r="B4" s="32" t="s">
        <v>3</v>
      </c>
      <c r="C4" s="32"/>
      <c r="D4" s="32"/>
      <c r="E4" s="32"/>
      <c r="F4" s="32"/>
      <c r="G4" s="32"/>
      <c r="H4" s="32"/>
    </row>
    <row r="5" spans="2:8" x14ac:dyDescent="0.3">
      <c r="B5" s="32" t="s">
        <v>4</v>
      </c>
      <c r="C5" s="32"/>
      <c r="D5" s="32"/>
      <c r="E5" s="32"/>
      <c r="F5" s="32"/>
      <c r="G5" s="32"/>
      <c r="H5" s="32"/>
    </row>
    <row r="7" spans="2:8" x14ac:dyDescent="0.3">
      <c r="B7" s="34" t="s">
        <v>5</v>
      </c>
      <c r="C7" s="36" t="s">
        <v>6</v>
      </c>
      <c r="D7" s="37"/>
      <c r="E7" s="34" t="s">
        <v>7</v>
      </c>
      <c r="F7" s="34" t="s">
        <v>8</v>
      </c>
      <c r="G7" s="34" t="s">
        <v>9</v>
      </c>
      <c r="H7" s="34" t="s">
        <v>10</v>
      </c>
    </row>
    <row r="8" spans="2:8" ht="43.2" x14ac:dyDescent="0.3">
      <c r="B8" s="35"/>
      <c r="C8" s="5" t="s">
        <v>11</v>
      </c>
      <c r="D8" s="5" t="s">
        <v>12</v>
      </c>
      <c r="E8" s="38"/>
      <c r="F8" s="38"/>
      <c r="G8" s="38"/>
      <c r="H8" s="38"/>
    </row>
    <row r="9" spans="2:8" x14ac:dyDescent="0.3">
      <c r="B9" s="6" t="s">
        <v>13</v>
      </c>
      <c r="C9" s="6"/>
      <c r="D9" s="6"/>
      <c r="E9" s="6"/>
      <c r="F9" s="6"/>
      <c r="G9" s="6"/>
      <c r="H9" s="6"/>
    </row>
    <row r="10" spans="2:8" x14ac:dyDescent="0.3">
      <c r="B10" s="6" t="s">
        <v>14</v>
      </c>
      <c r="C10" s="7">
        <f>'[1]SCHED OF EXP'!C14</f>
        <v>3195643.92</v>
      </c>
      <c r="D10" s="7">
        <f>'[1]SCHED OF EXP'!R10+'[1]SCHED OF EXP'!S10</f>
        <v>7456502.4799999995</v>
      </c>
      <c r="E10" s="6"/>
      <c r="F10" s="6"/>
      <c r="G10" s="6"/>
      <c r="H10" s="8">
        <f>SUM(C10:G10)</f>
        <v>10652146.399999999</v>
      </c>
    </row>
    <row r="11" spans="2:8" ht="16.2" customHeight="1" x14ac:dyDescent="0.3">
      <c r="B11" s="6" t="s">
        <v>15</v>
      </c>
      <c r="C11" s="9"/>
      <c r="D11" s="9">
        <f>'[1]SCHED OF EXP'!C32+'[1]SCHED OF EXP'!C33+39480+28968.32</f>
        <v>918683.89</v>
      </c>
      <c r="E11" s="6"/>
      <c r="F11" s="6"/>
      <c r="G11" s="6"/>
      <c r="H11" s="8">
        <f>SUM(C11:G11)</f>
        <v>918683.89</v>
      </c>
    </row>
    <row r="12" spans="2:8" x14ac:dyDescent="0.3">
      <c r="B12" s="10" t="s">
        <v>16</v>
      </c>
      <c r="C12" s="11"/>
      <c r="D12" s="12"/>
      <c r="E12" s="12"/>
      <c r="F12" s="12"/>
      <c r="G12" s="12"/>
      <c r="H12" s="13">
        <f>SUM(C12:G12)</f>
        <v>0</v>
      </c>
    </row>
    <row r="13" spans="2:8" x14ac:dyDescent="0.3">
      <c r="B13" s="14" t="s">
        <v>17</v>
      </c>
      <c r="C13" s="11">
        <f>2869816.95+141217.41+1222.42</f>
        <v>3012256.7800000003</v>
      </c>
      <c r="D13" s="11"/>
      <c r="E13" s="12"/>
      <c r="F13" s="12"/>
      <c r="G13" s="12"/>
      <c r="H13" s="8">
        <f t="shared" ref="H13:H17" si="0">SUM(C13:G13)</f>
        <v>3012256.7800000003</v>
      </c>
    </row>
    <row r="14" spans="2:8" x14ac:dyDescent="0.3">
      <c r="B14" s="14" t="s">
        <v>18</v>
      </c>
      <c r="C14" s="11"/>
      <c r="D14" s="15">
        <v>255897.92999999993</v>
      </c>
      <c r="E14" s="12"/>
      <c r="F14" s="12"/>
      <c r="G14" s="12"/>
      <c r="H14" s="8">
        <f t="shared" si="0"/>
        <v>255897.92999999993</v>
      </c>
    </row>
    <row r="15" spans="2:8" x14ac:dyDescent="0.3">
      <c r="B15" s="14" t="s">
        <v>19</v>
      </c>
      <c r="C15" s="11"/>
      <c r="D15" s="15">
        <f>131295.06+2000</f>
        <v>133295.06</v>
      </c>
      <c r="E15" s="12"/>
      <c r="F15" s="12"/>
      <c r="G15" s="12"/>
      <c r="H15" s="8">
        <f t="shared" si="0"/>
        <v>133295.06</v>
      </c>
    </row>
    <row r="16" spans="2:8" x14ac:dyDescent="0.3">
      <c r="B16" s="14" t="s">
        <v>20</v>
      </c>
      <c r="C16" s="11"/>
      <c r="D16" s="15"/>
      <c r="E16" s="12"/>
      <c r="F16" s="12"/>
      <c r="G16" s="12"/>
      <c r="H16" s="8"/>
    </row>
    <row r="17" spans="1:8" x14ac:dyDescent="0.3">
      <c r="B17" s="14" t="s">
        <v>21</v>
      </c>
      <c r="C17" s="11"/>
      <c r="D17" s="15"/>
      <c r="E17" s="12"/>
      <c r="F17" s="12"/>
      <c r="G17" s="12"/>
      <c r="H17" s="8">
        <f t="shared" si="0"/>
        <v>0</v>
      </c>
    </row>
    <row r="18" spans="1:8" x14ac:dyDescent="0.3">
      <c r="B18" s="6" t="s">
        <v>22</v>
      </c>
      <c r="C18" s="9"/>
      <c r="D18" s="9"/>
      <c r="E18" s="9">
        <v>250000</v>
      </c>
      <c r="F18" s="6"/>
      <c r="G18" s="6"/>
      <c r="H18" s="8">
        <f>SUM(C18:G18)</f>
        <v>250000</v>
      </c>
    </row>
    <row r="19" spans="1:8" x14ac:dyDescent="0.3">
      <c r="A19" s="16"/>
      <c r="B19" s="17" t="s">
        <v>23</v>
      </c>
      <c r="C19" s="18">
        <f>SUM(C10:C18)</f>
        <v>6207900.7000000002</v>
      </c>
      <c r="D19" s="18">
        <f>SUM(D10:D18)</f>
        <v>8764379.3599999994</v>
      </c>
      <c r="E19" s="18">
        <f>SUM(E10:E18)</f>
        <v>250000</v>
      </c>
      <c r="F19" s="17"/>
      <c r="G19" s="17"/>
      <c r="H19" s="18">
        <f>SUM(H10:H18)</f>
        <v>15222280.060000001</v>
      </c>
    </row>
    <row r="20" spans="1:8" x14ac:dyDescent="0.3">
      <c r="B20" s="17" t="s">
        <v>24</v>
      </c>
      <c r="C20" s="9"/>
      <c r="D20" s="9"/>
      <c r="E20" s="6"/>
      <c r="F20" s="6"/>
      <c r="G20" s="6"/>
      <c r="H20" s="19"/>
    </row>
    <row r="21" spans="1:8" x14ac:dyDescent="0.3">
      <c r="B21" s="20" t="s">
        <v>25</v>
      </c>
      <c r="C21" s="9">
        <f>'[1]SCHED OF EXP'!R14</f>
        <v>3176240</v>
      </c>
      <c r="D21" s="9"/>
      <c r="E21" s="6"/>
      <c r="F21" s="6"/>
      <c r="G21" s="6"/>
      <c r="H21" s="19">
        <f t="shared" ref="H21" si="1">SUM(C21:G21)</f>
        <v>3176240</v>
      </c>
    </row>
    <row r="22" spans="1:8" x14ac:dyDescent="0.3">
      <c r="B22" s="21" t="s">
        <v>26</v>
      </c>
      <c r="C22" s="9"/>
      <c r="D22" s="9"/>
      <c r="E22" s="6"/>
      <c r="F22" s="6"/>
      <c r="G22" s="6"/>
      <c r="H22" s="19"/>
    </row>
    <row r="23" spans="1:8" x14ac:dyDescent="0.3">
      <c r="B23" s="20" t="s">
        <v>27</v>
      </c>
      <c r="C23" s="9">
        <f>'[1]SCHED OF EXP'!R39</f>
        <v>1463613.6</v>
      </c>
      <c r="D23" s="9"/>
      <c r="E23" s="6"/>
      <c r="F23" s="6"/>
      <c r="G23" s="6"/>
      <c r="H23" s="19">
        <f t="shared" ref="H23:H43" si="2">SUM(C23:G23)</f>
        <v>1463613.6</v>
      </c>
    </row>
    <row r="24" spans="1:8" x14ac:dyDescent="0.3">
      <c r="B24" s="20" t="s">
        <v>28</v>
      </c>
      <c r="C24" s="9"/>
      <c r="D24" s="9">
        <v>101303</v>
      </c>
      <c r="E24" s="6"/>
      <c r="F24" s="6"/>
      <c r="G24" s="6"/>
      <c r="H24" s="19">
        <f t="shared" si="2"/>
        <v>101303</v>
      </c>
    </row>
    <row r="25" spans="1:8" x14ac:dyDescent="0.3">
      <c r="B25" s="20" t="s">
        <v>29</v>
      </c>
      <c r="C25" s="9"/>
      <c r="D25" s="9">
        <v>1497086.85</v>
      </c>
      <c r="E25" s="6"/>
      <c r="F25" s="6"/>
      <c r="G25" s="6"/>
      <c r="H25" s="19">
        <f t="shared" si="2"/>
        <v>1497086.85</v>
      </c>
    </row>
    <row r="26" spans="1:8" x14ac:dyDescent="0.3">
      <c r="B26" s="20" t="s">
        <v>30</v>
      </c>
      <c r="C26" s="9"/>
      <c r="D26" s="9"/>
      <c r="E26" s="6"/>
      <c r="F26" s="6"/>
      <c r="G26" s="6"/>
      <c r="H26" s="19">
        <f t="shared" si="2"/>
        <v>0</v>
      </c>
    </row>
    <row r="27" spans="1:8" x14ac:dyDescent="0.3">
      <c r="B27" s="20" t="s">
        <v>31</v>
      </c>
      <c r="C27" s="9"/>
      <c r="D27" s="9"/>
      <c r="E27" s="6"/>
      <c r="F27" s="6"/>
      <c r="G27" s="6"/>
      <c r="H27" s="19">
        <f t="shared" si="2"/>
        <v>0</v>
      </c>
    </row>
    <row r="28" spans="1:8" s="22" customFormat="1" x14ac:dyDescent="0.3">
      <c r="B28" s="17" t="s">
        <v>32</v>
      </c>
      <c r="C28" s="23"/>
      <c r="D28" s="24"/>
      <c r="E28" s="20"/>
      <c r="F28" s="20"/>
      <c r="G28" s="20"/>
      <c r="H28" s="19">
        <f t="shared" si="2"/>
        <v>0</v>
      </c>
    </row>
    <row r="29" spans="1:8" s="22" customFormat="1" x14ac:dyDescent="0.3">
      <c r="B29" s="20" t="s">
        <v>33</v>
      </c>
      <c r="C29" s="23"/>
      <c r="D29" s="24">
        <f>'[1]SCHED OF EXP'!R32</f>
        <v>498331.13</v>
      </c>
      <c r="E29" s="20"/>
      <c r="F29" s="20"/>
      <c r="G29" s="20"/>
      <c r="H29" s="19">
        <f t="shared" si="2"/>
        <v>498331.13</v>
      </c>
    </row>
    <row r="30" spans="1:8" s="22" customFormat="1" x14ac:dyDescent="0.3">
      <c r="B30" s="20" t="s">
        <v>34</v>
      </c>
      <c r="C30" s="23"/>
      <c r="D30" s="24">
        <f>'[1]SCHED OF EXP'!R33</f>
        <v>0</v>
      </c>
      <c r="E30" s="20"/>
      <c r="F30" s="20"/>
      <c r="G30" s="20"/>
      <c r="H30" s="19">
        <f t="shared" si="2"/>
        <v>0</v>
      </c>
    </row>
    <row r="31" spans="1:8" s="22" customFormat="1" x14ac:dyDescent="0.3">
      <c r="B31" s="20" t="s">
        <v>35</v>
      </c>
      <c r="C31" s="23"/>
      <c r="D31" s="24">
        <f>'[1]SCHED OF EXP'!R34</f>
        <v>0</v>
      </c>
      <c r="E31" s="20"/>
      <c r="F31" s="20"/>
      <c r="G31" s="20"/>
      <c r="H31" s="19">
        <f t="shared" si="2"/>
        <v>0</v>
      </c>
    </row>
    <row r="32" spans="1:8" s="22" customFormat="1" x14ac:dyDescent="0.3">
      <c r="B32" s="21" t="s">
        <v>36</v>
      </c>
      <c r="C32" s="23"/>
      <c r="D32" s="24"/>
      <c r="E32" s="20"/>
      <c r="F32" s="20"/>
      <c r="G32" s="20"/>
      <c r="H32" s="19">
        <f t="shared" si="2"/>
        <v>0</v>
      </c>
    </row>
    <row r="33" spans="1:8" x14ac:dyDescent="0.3">
      <c r="B33" s="20" t="s">
        <v>37</v>
      </c>
      <c r="C33" s="9"/>
      <c r="D33" s="9">
        <f>'[1]SCHED OF EXP'!R16</f>
        <v>2157911.36</v>
      </c>
      <c r="E33" s="6"/>
      <c r="F33" s="6"/>
      <c r="G33" s="6"/>
      <c r="H33" s="19">
        <f t="shared" si="2"/>
        <v>2157911.36</v>
      </c>
    </row>
    <row r="34" spans="1:8" x14ac:dyDescent="0.3">
      <c r="A34" t="s">
        <v>38</v>
      </c>
      <c r="B34" s="20" t="s">
        <v>39</v>
      </c>
      <c r="C34" s="9"/>
      <c r="D34" s="9">
        <f>'[1]SCHED OF EXP'!R17</f>
        <v>2597830.1800000002</v>
      </c>
      <c r="E34" s="6"/>
      <c r="F34" s="6"/>
      <c r="G34" s="6"/>
      <c r="H34" s="19">
        <f t="shared" si="2"/>
        <v>2597830.1800000002</v>
      </c>
    </row>
    <row r="35" spans="1:8" x14ac:dyDescent="0.3">
      <c r="B35" s="20" t="s">
        <v>40</v>
      </c>
      <c r="C35" s="9"/>
      <c r="D35" s="9">
        <f>'[1]SCHED OF EXP'!R18</f>
        <v>374740</v>
      </c>
      <c r="E35" s="6"/>
      <c r="F35" s="6"/>
      <c r="G35" s="6"/>
      <c r="H35" s="19">
        <f t="shared" si="2"/>
        <v>374740</v>
      </c>
    </row>
    <row r="36" spans="1:8" s="22" customFormat="1" x14ac:dyDescent="0.3">
      <c r="B36" s="20" t="s">
        <v>41</v>
      </c>
      <c r="C36" s="23"/>
      <c r="D36" s="9">
        <f>'[1]SCHED OF EXP'!R19</f>
        <v>124135.42</v>
      </c>
      <c r="E36" s="20"/>
      <c r="F36" s="20"/>
      <c r="G36" s="23"/>
      <c r="H36" s="19">
        <f t="shared" si="2"/>
        <v>124135.42</v>
      </c>
    </row>
    <row r="37" spans="1:8" s="22" customFormat="1" x14ac:dyDescent="0.3">
      <c r="B37" s="20" t="s">
        <v>42</v>
      </c>
      <c r="C37" s="23"/>
      <c r="D37" s="9">
        <f>'[1]SCHED OF EXP'!R20</f>
        <v>0</v>
      </c>
      <c r="E37" s="20"/>
      <c r="F37" s="20"/>
      <c r="G37" s="20"/>
      <c r="H37" s="19">
        <f t="shared" si="2"/>
        <v>0</v>
      </c>
    </row>
    <row r="38" spans="1:8" s="22" customFormat="1" x14ac:dyDescent="0.3">
      <c r="B38" s="20" t="s">
        <v>43</v>
      </c>
      <c r="C38" s="23"/>
      <c r="D38" s="9">
        <f>'[1]SCHED OF EXP'!R21</f>
        <v>125000</v>
      </c>
      <c r="E38" s="20"/>
      <c r="F38" s="20"/>
      <c r="G38" s="20"/>
      <c r="H38" s="19">
        <f t="shared" si="2"/>
        <v>125000</v>
      </c>
    </row>
    <row r="39" spans="1:8" s="22" customFormat="1" x14ac:dyDescent="0.3">
      <c r="B39" s="20" t="s">
        <v>44</v>
      </c>
      <c r="C39" s="23"/>
      <c r="D39" s="9">
        <f>'[1]SCHED OF EXP'!R22</f>
        <v>0</v>
      </c>
      <c r="E39" s="20"/>
      <c r="F39" s="20"/>
      <c r="G39" s="20"/>
      <c r="H39" s="19">
        <f t="shared" si="2"/>
        <v>0</v>
      </c>
    </row>
    <row r="40" spans="1:8" s="22" customFormat="1" x14ac:dyDescent="0.3">
      <c r="B40" s="20" t="s">
        <v>45</v>
      </c>
      <c r="C40" s="23"/>
      <c r="D40" s="9">
        <f>'[1]SCHED OF EXP'!R23</f>
        <v>96000</v>
      </c>
      <c r="E40" s="20"/>
      <c r="F40" s="20"/>
      <c r="G40" s="20"/>
      <c r="H40" s="19">
        <f t="shared" si="2"/>
        <v>96000</v>
      </c>
    </row>
    <row r="41" spans="1:8" s="22" customFormat="1" x14ac:dyDescent="0.3">
      <c r="B41" s="20" t="s">
        <v>46</v>
      </c>
      <c r="C41" s="23"/>
      <c r="D41" s="9">
        <f>'[1]SCHED OF EXP'!R24</f>
        <v>0</v>
      </c>
      <c r="E41" s="20"/>
      <c r="F41" s="20"/>
      <c r="G41" s="20"/>
      <c r="H41" s="19">
        <f t="shared" si="2"/>
        <v>0</v>
      </c>
    </row>
    <row r="42" spans="1:8" s="22" customFormat="1" x14ac:dyDescent="0.3">
      <c r="B42" s="20" t="s">
        <v>47</v>
      </c>
      <c r="C42" s="23"/>
      <c r="D42" s="9">
        <f>'[1]SCHED OF EXP'!R25</f>
        <v>0</v>
      </c>
      <c r="E42" s="20"/>
      <c r="F42" s="20"/>
      <c r="G42" s="20"/>
      <c r="H42" s="19">
        <f t="shared" si="2"/>
        <v>0</v>
      </c>
    </row>
    <row r="43" spans="1:8" s="22" customFormat="1" x14ac:dyDescent="0.3">
      <c r="B43" s="20" t="s">
        <v>48</v>
      </c>
      <c r="C43" s="23"/>
      <c r="D43" s="9">
        <f>'[1]SCHED OF EXP'!R26</f>
        <v>81570</v>
      </c>
      <c r="E43" s="20"/>
      <c r="F43" s="20"/>
      <c r="G43" s="20"/>
      <c r="H43" s="19">
        <f t="shared" si="2"/>
        <v>81570</v>
      </c>
    </row>
    <row r="44" spans="1:8" s="25" customFormat="1" x14ac:dyDescent="0.3">
      <c r="B44" s="21" t="s">
        <v>49</v>
      </c>
      <c r="C44" s="26">
        <f>SUM(C20:C43)</f>
        <v>4639853.5999999996</v>
      </c>
      <c r="D44" s="26">
        <f>SUM(D20:D43)</f>
        <v>7653907.9399999995</v>
      </c>
      <c r="E44" s="26">
        <f>SUM(E20:E43)</f>
        <v>0</v>
      </c>
      <c r="F44" s="21"/>
      <c r="G44" s="21"/>
      <c r="H44" s="26">
        <f>SUM(H20:H43)</f>
        <v>12293761.539999999</v>
      </c>
    </row>
    <row r="45" spans="1:8" x14ac:dyDescent="0.3">
      <c r="B45" s="21" t="s">
        <v>50</v>
      </c>
      <c r="C45" s="27">
        <f>C19-C44</f>
        <v>1568047.1000000006</v>
      </c>
      <c r="D45" s="27">
        <f>D19-D44</f>
        <v>1110471.42</v>
      </c>
      <c r="E45" s="27">
        <f>E19-E44</f>
        <v>250000</v>
      </c>
      <c r="F45" s="6"/>
      <c r="G45" s="6"/>
      <c r="H45" s="27">
        <f>H19-H44</f>
        <v>2928518.5200000014</v>
      </c>
    </row>
    <row r="46" spans="1:8" x14ac:dyDescent="0.3">
      <c r="B46" s="6"/>
      <c r="C46" s="6"/>
      <c r="D46" s="6"/>
      <c r="E46" s="6"/>
      <c r="F46" s="6"/>
      <c r="G46" s="6"/>
      <c r="H46" s="8">
        <v>0</v>
      </c>
    </row>
    <row r="47" spans="1:8" x14ac:dyDescent="0.3">
      <c r="A47" s="28"/>
      <c r="B47" s="29"/>
      <c r="C47" s="29"/>
      <c r="D47" s="30"/>
      <c r="E47" s="29"/>
      <c r="F47" s="29"/>
      <c r="G47" s="29"/>
      <c r="H47" s="30"/>
    </row>
    <row r="48" spans="1:8" x14ac:dyDescent="0.3">
      <c r="B48" t="s">
        <v>51</v>
      </c>
    </row>
    <row r="50" spans="1:8" x14ac:dyDescent="0.3">
      <c r="B50" s="31" t="s">
        <v>52</v>
      </c>
      <c r="C50" s="31"/>
      <c r="D50" s="31"/>
      <c r="F50" s="32"/>
      <c r="G50" s="32"/>
      <c r="H50" s="32"/>
    </row>
    <row r="51" spans="1:8" x14ac:dyDescent="0.3">
      <c r="B51" s="31" t="s">
        <v>53</v>
      </c>
      <c r="C51" s="31"/>
      <c r="D51" s="31"/>
      <c r="F51" s="33"/>
      <c r="G51" s="33"/>
      <c r="H51" s="33"/>
    </row>
    <row r="52" spans="1:8" x14ac:dyDescent="0.3">
      <c r="F52" s="33"/>
      <c r="G52" s="33"/>
      <c r="H52" s="33"/>
    </row>
    <row r="57" spans="1:8" s="3" customFormat="1" x14ac:dyDescent="0.3">
      <c r="A57"/>
      <c r="B57"/>
      <c r="C57"/>
      <c r="D57"/>
      <c r="E57"/>
      <c r="F57"/>
      <c r="G57"/>
      <c r="H57"/>
    </row>
    <row r="58" spans="1:8" s="3" customFormat="1" x14ac:dyDescent="0.3">
      <c r="A58"/>
      <c r="B58"/>
      <c r="C58"/>
      <c r="D58"/>
      <c r="E58"/>
      <c r="F58"/>
      <c r="G58"/>
      <c r="H58"/>
    </row>
    <row r="60" spans="1:8" s="3" customFormat="1" x14ac:dyDescent="0.3">
      <c r="A60"/>
      <c r="B60"/>
      <c r="C60"/>
      <c r="D60"/>
      <c r="E60"/>
      <c r="F60"/>
      <c r="G60"/>
      <c r="H60"/>
    </row>
    <row r="61" spans="1:8" s="3" customFormat="1" x14ac:dyDescent="0.3">
      <c r="A61"/>
      <c r="B61"/>
      <c r="C61"/>
      <c r="D61"/>
      <c r="E61"/>
      <c r="F61"/>
      <c r="G61"/>
      <c r="H61"/>
    </row>
    <row r="62" spans="1:8" s="3" customFormat="1" x14ac:dyDescent="0.3">
      <c r="A62"/>
      <c r="B62"/>
      <c r="C62"/>
      <c r="D62"/>
      <c r="E62"/>
      <c r="F62"/>
      <c r="G62"/>
      <c r="H62"/>
    </row>
  </sheetData>
  <mergeCells count="14">
    <mergeCell ref="B3:H3"/>
    <mergeCell ref="B4:H4"/>
    <mergeCell ref="B5:H5"/>
    <mergeCell ref="B7:B8"/>
    <mergeCell ref="C7:D7"/>
    <mergeCell ref="E7:E8"/>
    <mergeCell ref="F7:F8"/>
    <mergeCell ref="G7:G8"/>
    <mergeCell ref="H7:H8"/>
    <mergeCell ref="B50:D50"/>
    <mergeCell ref="F50:H50"/>
    <mergeCell ref="B51:D51"/>
    <mergeCell ref="F51:H51"/>
    <mergeCell ref="F52:H52"/>
  </mergeCells>
  <printOptions horizontalCentered="1"/>
  <pageMargins left="0.23622047244094491" right="0.23622047244094491" top="0.51181102362204722" bottom="0.51181102362204722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UTILIZATION FDP Dec</vt:lpstr>
      <vt:lpstr>'UTILIZATION FDP Dec'!Print_Area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ACER-PC</dc:creator>
  <cp:lastModifiedBy>user pc</cp:lastModifiedBy>
  <dcterms:created xsi:type="dcterms:W3CDTF">2021-01-15T00:38:09Z</dcterms:created>
  <dcterms:modified xsi:type="dcterms:W3CDTF">2021-01-25T01:50:07Z</dcterms:modified>
</cp:coreProperties>
</file>