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25" windowHeight="7185"/>
  </bookViews>
  <sheets>
    <sheet name="2019" sheetId="2" r:id="rId1"/>
    <sheet name="Form 3 - SRE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2" l="1"/>
  <c r="E54" i="2"/>
  <c r="D54" i="2"/>
  <c r="E53" i="2"/>
  <c r="E65" i="2" l="1"/>
  <c r="E41" i="2"/>
  <c r="E55" i="2" s="1"/>
  <c r="E56" i="2" s="1"/>
  <c r="E48" i="2"/>
  <c r="E29" i="2"/>
  <c r="E28" i="2"/>
  <c r="E22" i="2"/>
  <c r="E67" i="2" l="1"/>
  <c r="D29" i="2"/>
  <c r="D53" i="2"/>
  <c r="F53" i="2" s="1"/>
  <c r="F66" i="2"/>
  <c r="D65" i="2"/>
  <c r="F65" i="2" s="1"/>
  <c r="F64" i="2"/>
  <c r="F63" i="2"/>
  <c r="F62" i="2"/>
  <c r="F61" i="2"/>
  <c r="F60" i="2"/>
  <c r="F59" i="2"/>
  <c r="F58" i="2"/>
  <c r="F57" i="2"/>
  <c r="F51" i="2"/>
  <c r="F50" i="2"/>
  <c r="F49" i="2"/>
  <c r="F48" i="2"/>
  <c r="D48" i="2"/>
  <c r="F47" i="2"/>
  <c r="F46" i="2"/>
  <c r="F45" i="2"/>
  <c r="F44" i="2"/>
  <c r="F43" i="2"/>
  <c r="F42" i="2"/>
  <c r="F41" i="2"/>
  <c r="D41" i="2"/>
  <c r="F40" i="2"/>
  <c r="F39" i="2"/>
  <c r="F38" i="2"/>
  <c r="F37" i="2"/>
  <c r="F36" i="2"/>
  <c r="F35" i="2"/>
  <c r="F34" i="2"/>
  <c r="F33" i="2"/>
  <c r="F32" i="2"/>
  <c r="F31" i="2"/>
  <c r="F30" i="2"/>
  <c r="D28" i="2"/>
  <c r="F28" i="2" s="1"/>
  <c r="F27" i="2"/>
  <c r="F26" i="2"/>
  <c r="F25" i="2"/>
  <c r="F24" i="2"/>
  <c r="F23" i="2"/>
  <c r="D22" i="2"/>
  <c r="F22" i="2" s="1"/>
  <c r="F21" i="2"/>
  <c r="F20" i="2"/>
  <c r="F19" i="2"/>
  <c r="F18" i="2"/>
  <c r="F39" i="1"/>
  <c r="F40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2" i="1"/>
  <c r="F43" i="1"/>
  <c r="F44" i="1"/>
  <c r="F45" i="1"/>
  <c r="F46" i="1"/>
  <c r="F47" i="1"/>
  <c r="F48" i="1"/>
  <c r="F49" i="1"/>
  <c r="F50" i="1"/>
  <c r="F51" i="1"/>
  <c r="F52" i="1"/>
  <c r="F53" i="1"/>
  <c r="F56" i="1"/>
  <c r="F57" i="1"/>
  <c r="F58" i="1"/>
  <c r="F59" i="1"/>
  <c r="F60" i="1"/>
  <c r="F61" i="1"/>
  <c r="F62" i="1"/>
  <c r="F63" i="1"/>
  <c r="F65" i="1"/>
  <c r="D55" i="2" l="1"/>
  <c r="D56" i="2" s="1"/>
  <c r="F55" i="2"/>
  <c r="F54" i="2"/>
  <c r="D66" i="1"/>
  <c r="D55" i="1"/>
  <c r="F29" i="2" l="1"/>
  <c r="F56" i="2"/>
  <c r="D53" i="1"/>
  <c r="E53" i="1"/>
  <c r="E64" i="1"/>
  <c r="E52" i="1"/>
  <c r="E48" i="1"/>
  <c r="D48" i="1"/>
  <c r="E41" i="1"/>
  <c r="E28" i="1"/>
  <c r="F18" i="1"/>
  <c r="E22" i="1"/>
  <c r="D64" i="1"/>
  <c r="D54" i="1"/>
  <c r="D41" i="1"/>
  <c r="D29" i="1"/>
  <c r="D28" i="1"/>
  <c r="D22" i="1"/>
  <c r="F67" i="2" l="1"/>
  <c r="F64" i="1"/>
  <c r="F41" i="1"/>
  <c r="E54" i="1"/>
  <c r="E29" i="1"/>
  <c r="E55" i="1" l="1"/>
  <c r="F54" i="1"/>
  <c r="E66" i="1" l="1"/>
  <c r="F55" i="1"/>
  <c r="F66" i="1" l="1"/>
</calcChain>
</file>

<file path=xl/sharedStrings.xml><?xml version="1.0" encoding="utf-8"?>
<sst xmlns="http://schemas.openxmlformats.org/spreadsheetml/2006/main" count="152" uniqueCount="75">
  <si>
    <t>STATEMENT OF RECEIPTS AND EXPENDITURES</t>
  </si>
  <si>
    <t>Particulars
(1)</t>
  </si>
  <si>
    <t>Account Code (PGCA)</t>
  </si>
  <si>
    <t>Actual Year</t>
  </si>
  <si>
    <t>Current Year</t>
  </si>
  <si>
    <t>Budget Year</t>
  </si>
  <si>
    <t>First Semester</t>
  </si>
  <si>
    <t xml:space="preserve">Second Semester </t>
  </si>
  <si>
    <t>Total</t>
  </si>
  <si>
    <t>RECEIPTS</t>
  </si>
  <si>
    <t>I.  Beginning Cash Balance</t>
  </si>
  <si>
    <t>II. Receipts</t>
  </si>
  <si>
    <t xml:space="preserve">    A. Local Sources</t>
  </si>
  <si>
    <t xml:space="preserve">          1. Tax Revenue</t>
  </si>
  <si>
    <t xml:space="preserve">                 a. Real Property Tax (RPT)</t>
  </si>
  <si>
    <t xml:space="preserve">                       i. Basic RPT</t>
  </si>
  <si>
    <t xml:space="preserve">                       ii. Special Education Fund</t>
  </si>
  <si>
    <t xml:space="preserve">                 b. Business Tax</t>
  </si>
  <si>
    <t xml:space="preserve">                 c. Other Local Taxes</t>
  </si>
  <si>
    <t xml:space="preserve">                 Total Tax Revenue</t>
  </si>
  <si>
    <t xml:space="preserve">          2. Non Tax Revenue</t>
  </si>
  <si>
    <t xml:space="preserve">                 a. Regulatory Fees</t>
  </si>
  <si>
    <t xml:space="preserve">                 b. Service/User Charges</t>
  </si>
  <si>
    <t xml:space="preserve">                 c. Receipts from Economic Enterprise</t>
  </si>
  <si>
    <t xml:space="preserve">                 d. Other Receipts</t>
  </si>
  <si>
    <t xml:space="preserve">                 Total Non Tax Revenue</t>
  </si>
  <si>
    <t xml:space="preserve">    B. External Sources</t>
  </si>
  <si>
    <t xml:space="preserve">          1. Internal Revenue Allotment</t>
  </si>
  <si>
    <t xml:space="preserve">          2. Share from GOCCs (PAGCOR and PCSO)</t>
  </si>
  <si>
    <t xml:space="preserve">          3. Other Shares from National Tax Collection</t>
  </si>
  <si>
    <t xml:space="preserve">               a. Share from Ecozone</t>
  </si>
  <si>
    <t xml:space="preserve">               b. Share from EVAT</t>
  </si>
  <si>
    <t xml:space="preserve">               c. Share from National Wealth</t>
  </si>
  <si>
    <t xml:space="preserve">               d. Share from Tobacco Excise Tax</t>
  </si>
  <si>
    <t xml:space="preserve">          4. National Government Transfer</t>
  </si>
  <si>
    <t xml:space="preserve">          5. Inter-Local Transfer</t>
  </si>
  <si>
    <t xml:space="preserve">          6. Extraordinary Receipts / Grants / Donation / Aids</t>
  </si>
  <si>
    <t xml:space="preserve">          Total External Sources</t>
  </si>
  <si>
    <t xml:space="preserve">          Total Local Sources</t>
  </si>
  <si>
    <t xml:space="preserve">     C. Non-Income Receipts</t>
  </si>
  <si>
    <t xml:space="preserve">                     Entities</t>
  </si>
  <si>
    <t xml:space="preserve">                c.  Collection of Loans Receivables</t>
  </si>
  <si>
    <t xml:space="preserve">                b.  Proceeds from Sale of Debt Securities of Other</t>
  </si>
  <si>
    <t xml:space="preserve">                a.  Proceeds from Sale of Assets</t>
  </si>
  <si>
    <t xml:space="preserve">                Total Capital Investment Receipts</t>
  </si>
  <si>
    <t xml:space="preserve">          1.  Capital Investment Receipts</t>
  </si>
  <si>
    <t xml:space="preserve">           2.  Receipts from Loans and Borrowings</t>
  </si>
  <si>
    <t xml:space="preserve">                a.  Acquisition of Loans</t>
  </si>
  <si>
    <t xml:space="preserve">                b. Issuance of Bonds</t>
  </si>
  <si>
    <t xml:space="preserve">                Total Receipts from Loans and Borrowings</t>
  </si>
  <si>
    <t xml:space="preserve">           Total Non-Income Receipts</t>
  </si>
  <si>
    <t>Total Receipts</t>
  </si>
  <si>
    <t>EXPENDITURES</t>
  </si>
  <si>
    <t>Total Expenditures</t>
  </si>
  <si>
    <t>I.       General Fund</t>
  </si>
  <si>
    <t xml:space="preserve">              a. General Services</t>
  </si>
  <si>
    <t xml:space="preserve">              b. Economic Services</t>
  </si>
  <si>
    <t xml:space="preserve">              c. Social Services</t>
  </si>
  <si>
    <t xml:space="preserve">              d. Debt Services</t>
  </si>
  <si>
    <t>II.      Special Education Fund</t>
  </si>
  <si>
    <t>III.     Trust Fund from National Government Transfers</t>
  </si>
  <si>
    <t>Ending Cash Balance</t>
  </si>
  <si>
    <t>Prepared by:</t>
  </si>
  <si>
    <t>Local Treasurer</t>
  </si>
  <si>
    <t>Local Accountant</t>
  </si>
  <si>
    <t>Local Budget Officer</t>
  </si>
  <si>
    <t>_________________________________</t>
  </si>
  <si>
    <t>Approved by:</t>
  </si>
  <si>
    <t>Local Chief Executive</t>
  </si>
  <si>
    <t>______________________________</t>
  </si>
  <si>
    <t>FDP Form 3-Statement of Receipts and Expenditures</t>
  </si>
  <si>
    <t>(DBM-DOF-DILG JMC No. 2018-1 dated July 12, 2018, Annex A)</t>
  </si>
  <si>
    <t>CY __2018_______</t>
  </si>
  <si>
    <t>Province, City or Municipality:__CUYAPO________________</t>
  </si>
  <si>
    <t>CY __2019______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</si>
</sst>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0" fillId="0" borderId="6" xfId="1" applyFont="1" applyBorder="1"/>
    <xf numFmtId="43" fontId="0" fillId="0" borderId="5" xfId="1" applyFont="1" applyBorder="1"/>
    <xf numFmtId="43" fontId="0" fillId="0" borderId="7" xfId="1" applyFont="1" applyBorder="1"/>
    <xf numFmtId="43" fontId="3" fillId="0" borderId="6" xfId="1" applyFont="1" applyBorder="1"/>
    <xf numFmtId="43" fontId="0" fillId="0" borderId="0" xfId="1" applyFont="1"/>
    <xf numFmtId="43" fontId="0" fillId="0" borderId="0" xfId="0" applyNumberFormat="1"/>
    <xf numFmtId="43" fontId="3" fillId="0" borderId="7" xfId="0" applyNumberFormat="1" applyFont="1" applyBorder="1"/>
    <xf numFmtId="0" fontId="0" fillId="0" borderId="0" xfId="0" applyAlignment="1">
      <alignment horizontal="center"/>
    </xf>
    <xf numFmtId="43" fontId="0" fillId="0" borderId="6" xfId="0" applyNumberFormat="1" applyBorder="1"/>
    <xf numFmtId="43" fontId="2" fillId="0" borderId="7" xfId="1" applyFont="1" applyBorder="1"/>
    <xf numFmtId="43" fontId="3" fillId="0" borderId="1" xfId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49" workbookViewId="0">
      <selection activeCell="F70" sqref="F70"/>
    </sheetView>
  </sheetViews>
  <sheetFormatPr defaultColWidth="18.140625" defaultRowHeight="15" x14ac:dyDescent="0.25"/>
  <cols>
    <col min="2" max="2" width="19.7109375" customWidth="1"/>
  </cols>
  <sheetData>
    <row r="1" spans="1:7" x14ac:dyDescent="0.25">
      <c r="A1" t="s">
        <v>70</v>
      </c>
    </row>
    <row r="2" spans="1:7" x14ac:dyDescent="0.25">
      <c r="A2" t="s">
        <v>71</v>
      </c>
    </row>
    <row r="4" spans="1:7" x14ac:dyDescent="0.25">
      <c r="A4" s="20" t="s">
        <v>0</v>
      </c>
      <c r="B4" s="20"/>
      <c r="C4" s="20"/>
      <c r="D4" s="20"/>
      <c r="E4" s="20"/>
      <c r="F4" s="20"/>
      <c r="G4" s="20"/>
    </row>
    <row r="5" spans="1:7" ht="15.75" x14ac:dyDescent="0.25">
      <c r="A5" s="21" t="s">
        <v>74</v>
      </c>
      <c r="B5" s="21"/>
      <c r="C5" s="21"/>
      <c r="D5" s="21"/>
      <c r="E5" s="21"/>
      <c r="F5" s="21"/>
      <c r="G5" s="21"/>
    </row>
    <row r="6" spans="1:7" x14ac:dyDescent="0.25">
      <c r="A6" s="22" t="s">
        <v>73</v>
      </c>
      <c r="B6" s="22"/>
      <c r="C6" s="22"/>
      <c r="D6" s="22"/>
      <c r="E6" s="22"/>
      <c r="F6" s="22"/>
      <c r="G6" s="22"/>
    </row>
    <row r="7" spans="1:7" x14ac:dyDescent="0.25">
      <c r="A7" s="16"/>
      <c r="B7" s="16"/>
      <c r="C7" s="16"/>
      <c r="D7" s="16"/>
      <c r="E7" s="16"/>
      <c r="F7" s="16"/>
      <c r="G7" s="16"/>
    </row>
    <row r="9" spans="1:7" x14ac:dyDescent="0.25">
      <c r="A9" s="23" t="s">
        <v>1</v>
      </c>
      <c r="B9" s="24" t="s">
        <v>2</v>
      </c>
      <c r="C9" s="23" t="s">
        <v>3</v>
      </c>
      <c r="D9" s="25" t="s">
        <v>4</v>
      </c>
      <c r="E9" s="25"/>
      <c r="F9" s="25"/>
      <c r="G9" s="26" t="s">
        <v>5</v>
      </c>
    </row>
    <row r="10" spans="1:7" x14ac:dyDescent="0.25">
      <c r="A10" s="23"/>
      <c r="B10" s="24"/>
      <c r="C10" s="23"/>
      <c r="D10" s="8" t="s">
        <v>6</v>
      </c>
      <c r="E10" s="8" t="s">
        <v>7</v>
      </c>
      <c r="F10" s="8" t="s">
        <v>8</v>
      </c>
      <c r="G10" s="26"/>
    </row>
    <row r="11" spans="1:7" x14ac:dyDescent="0.25">
      <c r="A11" s="1"/>
      <c r="B11" s="4"/>
      <c r="C11" s="4"/>
      <c r="D11" s="4"/>
      <c r="E11" s="4"/>
      <c r="F11" s="4"/>
      <c r="G11" s="4"/>
    </row>
    <row r="12" spans="1:7" x14ac:dyDescent="0.25">
      <c r="A12" s="2" t="s">
        <v>9</v>
      </c>
      <c r="B12" s="5"/>
      <c r="C12" s="5"/>
      <c r="D12" s="5"/>
      <c r="E12" s="5"/>
      <c r="F12" s="5"/>
      <c r="G12" s="5"/>
    </row>
    <row r="13" spans="1:7" x14ac:dyDescent="0.25">
      <c r="A13" s="2" t="s">
        <v>10</v>
      </c>
      <c r="B13" s="5"/>
      <c r="C13" s="5"/>
      <c r="D13" s="12">
        <v>27421691.059999999</v>
      </c>
      <c r="E13" s="12"/>
      <c r="F13" s="17"/>
      <c r="G13" s="5"/>
    </row>
    <row r="14" spans="1:7" x14ac:dyDescent="0.25">
      <c r="A14" s="2" t="s">
        <v>11</v>
      </c>
      <c r="B14" s="5"/>
      <c r="C14" s="5"/>
      <c r="D14" s="5"/>
      <c r="E14" s="5"/>
      <c r="F14" s="5"/>
      <c r="G14" s="5"/>
    </row>
    <row r="15" spans="1:7" x14ac:dyDescent="0.25">
      <c r="A15" s="2" t="s">
        <v>12</v>
      </c>
      <c r="B15" s="5"/>
      <c r="C15" s="5"/>
      <c r="D15" s="5"/>
      <c r="E15" s="5"/>
      <c r="F15" s="5"/>
      <c r="G15" s="5"/>
    </row>
    <row r="16" spans="1:7" x14ac:dyDescent="0.25">
      <c r="A16" s="2" t="s">
        <v>13</v>
      </c>
      <c r="B16" s="5"/>
      <c r="C16" s="5"/>
      <c r="D16" s="5"/>
      <c r="E16" s="5"/>
      <c r="F16" s="5"/>
      <c r="G16" s="5"/>
    </row>
    <row r="17" spans="1:7" x14ac:dyDescent="0.25">
      <c r="A17" s="2" t="s">
        <v>14</v>
      </c>
      <c r="B17" s="5"/>
      <c r="C17" s="5"/>
      <c r="D17" s="9"/>
      <c r="E17" s="9"/>
      <c r="F17" s="9"/>
      <c r="G17" s="5"/>
    </row>
    <row r="18" spans="1:7" x14ac:dyDescent="0.25">
      <c r="A18" s="2" t="s">
        <v>15</v>
      </c>
      <c r="B18" s="5"/>
      <c r="C18" s="5"/>
      <c r="D18" s="9">
        <v>4547953.7300000004</v>
      </c>
      <c r="E18" s="9">
        <v>1170323.8700000001</v>
      </c>
      <c r="F18" s="9">
        <f>D18+E18</f>
        <v>5718277.6000000006</v>
      </c>
      <c r="G18" s="5"/>
    </row>
    <row r="19" spans="1:7" x14ac:dyDescent="0.25">
      <c r="A19" s="2" t="s">
        <v>16</v>
      </c>
      <c r="B19" s="5"/>
      <c r="C19" s="5"/>
      <c r="D19" s="9">
        <v>5390972.9400000004</v>
      </c>
      <c r="E19" s="9">
        <v>1446543.32</v>
      </c>
      <c r="F19" s="9">
        <f t="shared" ref="F19:F67" si="0">D19+E19</f>
        <v>6837516.2600000007</v>
      </c>
      <c r="G19" s="5"/>
    </row>
    <row r="20" spans="1:7" x14ac:dyDescent="0.25">
      <c r="A20" s="2" t="s">
        <v>17</v>
      </c>
      <c r="B20" s="5"/>
      <c r="C20" s="5"/>
      <c r="D20" s="9">
        <v>6650003.5800000001</v>
      </c>
      <c r="E20" s="9">
        <v>-1549111.27</v>
      </c>
      <c r="F20" s="9">
        <f t="shared" si="0"/>
        <v>5100892.3100000005</v>
      </c>
      <c r="G20" s="5"/>
    </row>
    <row r="21" spans="1:7" x14ac:dyDescent="0.25">
      <c r="A21" s="2" t="s">
        <v>18</v>
      </c>
      <c r="B21" s="5"/>
      <c r="C21" s="5"/>
      <c r="D21" s="9">
        <v>580209.06000000006</v>
      </c>
      <c r="E21" s="9">
        <v>65604.429999999993</v>
      </c>
      <c r="F21" s="9">
        <f t="shared" si="0"/>
        <v>645813.49</v>
      </c>
      <c r="G21" s="5"/>
    </row>
    <row r="22" spans="1:7" x14ac:dyDescent="0.25">
      <c r="A22" s="2" t="s">
        <v>19</v>
      </c>
      <c r="B22" s="5"/>
      <c r="C22" s="5"/>
      <c r="D22" s="12">
        <f>SUM(D18:D21)</f>
        <v>17169139.310000002</v>
      </c>
      <c r="E22" s="12">
        <f>SUM(E18:E21)</f>
        <v>1133360.3500000003</v>
      </c>
      <c r="F22" s="12">
        <f t="shared" si="0"/>
        <v>18302499.660000004</v>
      </c>
      <c r="G22" s="5"/>
    </row>
    <row r="23" spans="1:7" x14ac:dyDescent="0.25">
      <c r="A23" s="2" t="s">
        <v>20</v>
      </c>
      <c r="B23" s="5"/>
      <c r="C23" s="5"/>
      <c r="D23" s="9"/>
      <c r="E23" s="9"/>
      <c r="F23" s="9">
        <f t="shared" si="0"/>
        <v>0</v>
      </c>
      <c r="G23" s="5"/>
    </row>
    <row r="24" spans="1:7" x14ac:dyDescent="0.25">
      <c r="A24" s="2" t="s">
        <v>21</v>
      </c>
      <c r="B24" s="5"/>
      <c r="C24" s="5"/>
      <c r="D24" s="9">
        <v>3457281.21</v>
      </c>
      <c r="E24" s="9">
        <v>-50673.3</v>
      </c>
      <c r="F24" s="9">
        <f t="shared" si="0"/>
        <v>3406607.91</v>
      </c>
      <c r="G24" s="5"/>
    </row>
    <row r="25" spans="1:7" x14ac:dyDescent="0.25">
      <c r="A25" s="2" t="s">
        <v>22</v>
      </c>
      <c r="B25" s="5"/>
      <c r="C25" s="5"/>
      <c r="D25" s="9">
        <v>1519626.06</v>
      </c>
      <c r="E25" s="9">
        <v>1429462.27</v>
      </c>
      <c r="F25" s="9">
        <f t="shared" si="0"/>
        <v>2949088.33</v>
      </c>
      <c r="G25" s="5"/>
    </row>
    <row r="26" spans="1:7" x14ac:dyDescent="0.25">
      <c r="A26" s="2" t="s">
        <v>23</v>
      </c>
      <c r="B26" s="5"/>
      <c r="C26" s="5"/>
      <c r="D26" s="9">
        <v>3024129.72</v>
      </c>
      <c r="E26" s="9">
        <v>2102496.25</v>
      </c>
      <c r="F26" s="9">
        <f t="shared" si="0"/>
        <v>5126625.9700000007</v>
      </c>
      <c r="G26" s="5"/>
    </row>
    <row r="27" spans="1:7" x14ac:dyDescent="0.25">
      <c r="A27" s="2" t="s">
        <v>24</v>
      </c>
      <c r="B27" s="5"/>
      <c r="C27" s="5"/>
      <c r="D27" s="9">
        <v>18165.16</v>
      </c>
      <c r="E27" s="9">
        <v>16568.23</v>
      </c>
      <c r="F27" s="9">
        <f t="shared" si="0"/>
        <v>34733.39</v>
      </c>
      <c r="G27" s="5"/>
    </row>
    <row r="28" spans="1:7" x14ac:dyDescent="0.25">
      <c r="A28" s="2" t="s">
        <v>25</v>
      </c>
      <c r="B28" s="5"/>
      <c r="C28" s="5"/>
      <c r="D28" s="12">
        <f>SUM(D24:D27)</f>
        <v>8019202.1500000004</v>
      </c>
      <c r="E28" s="12">
        <f>SUM(E24:E27)</f>
        <v>3497853.4499999997</v>
      </c>
      <c r="F28" s="9">
        <f t="shared" si="0"/>
        <v>11517055.6</v>
      </c>
      <c r="G28" s="5"/>
    </row>
    <row r="29" spans="1:7" x14ac:dyDescent="0.25">
      <c r="A29" s="2" t="s">
        <v>38</v>
      </c>
      <c r="B29" s="5"/>
      <c r="C29" s="5"/>
      <c r="D29" s="12">
        <f>D22+D28</f>
        <v>25188341.460000001</v>
      </c>
      <c r="E29" s="12">
        <f>E22+E28</f>
        <v>4631213.8</v>
      </c>
      <c r="F29" s="12">
        <f t="shared" si="0"/>
        <v>29819555.260000002</v>
      </c>
      <c r="G29" s="5"/>
    </row>
    <row r="30" spans="1:7" x14ac:dyDescent="0.25">
      <c r="A30" s="2" t="s">
        <v>26</v>
      </c>
      <c r="B30" s="5"/>
      <c r="C30" s="5"/>
      <c r="D30" s="9"/>
      <c r="E30" s="9"/>
      <c r="F30" s="9">
        <f t="shared" si="0"/>
        <v>0</v>
      </c>
      <c r="G30" s="5"/>
    </row>
    <row r="31" spans="1:7" x14ac:dyDescent="0.25">
      <c r="A31" s="2" t="s">
        <v>27</v>
      </c>
      <c r="B31" s="5"/>
      <c r="C31" s="5"/>
      <c r="D31" s="9">
        <v>87417432</v>
      </c>
      <c r="E31" s="9">
        <v>87417430</v>
      </c>
      <c r="F31" s="9">
        <f t="shared" si="0"/>
        <v>174834862</v>
      </c>
      <c r="G31" s="5"/>
    </row>
    <row r="32" spans="1:7" x14ac:dyDescent="0.25">
      <c r="A32" s="2" t="s">
        <v>28</v>
      </c>
      <c r="B32" s="5"/>
      <c r="C32" s="5"/>
      <c r="D32" s="9"/>
      <c r="E32" s="9"/>
      <c r="F32" s="9">
        <f t="shared" si="0"/>
        <v>0</v>
      </c>
      <c r="G32" s="5"/>
    </row>
    <row r="33" spans="1:7" x14ac:dyDescent="0.25">
      <c r="A33" s="2" t="s">
        <v>29</v>
      </c>
      <c r="B33" s="5"/>
      <c r="C33" s="5"/>
      <c r="D33" s="9"/>
      <c r="E33" s="9">
        <v>2448169.29</v>
      </c>
      <c r="F33" s="9">
        <f t="shared" si="0"/>
        <v>2448169.29</v>
      </c>
      <c r="G33" s="5"/>
    </row>
    <row r="34" spans="1:7" x14ac:dyDescent="0.25">
      <c r="A34" s="2" t="s">
        <v>30</v>
      </c>
      <c r="B34" s="5"/>
      <c r="C34" s="5"/>
      <c r="D34" s="9"/>
      <c r="E34" s="9"/>
      <c r="F34" s="9">
        <f t="shared" si="0"/>
        <v>0</v>
      </c>
      <c r="G34" s="5"/>
    </row>
    <row r="35" spans="1:7" x14ac:dyDescent="0.25">
      <c r="A35" s="2" t="s">
        <v>31</v>
      </c>
      <c r="B35" s="5"/>
      <c r="C35" s="5"/>
      <c r="D35" s="9"/>
      <c r="E35" s="9"/>
      <c r="F35" s="9">
        <f t="shared" si="0"/>
        <v>0</v>
      </c>
      <c r="G35" s="5"/>
    </row>
    <row r="36" spans="1:7" x14ac:dyDescent="0.25">
      <c r="A36" s="2" t="s">
        <v>32</v>
      </c>
      <c r="B36" s="5"/>
      <c r="C36" s="5"/>
      <c r="D36" s="9"/>
      <c r="E36" s="9"/>
      <c r="F36" s="9">
        <f t="shared" si="0"/>
        <v>0</v>
      </c>
      <c r="G36" s="5"/>
    </row>
    <row r="37" spans="1:7" x14ac:dyDescent="0.25">
      <c r="A37" s="2" t="s">
        <v>33</v>
      </c>
      <c r="B37" s="5"/>
      <c r="C37" s="5"/>
      <c r="D37" s="9"/>
      <c r="E37" s="9"/>
      <c r="F37" s="9">
        <f t="shared" si="0"/>
        <v>0</v>
      </c>
      <c r="G37" s="5"/>
    </row>
    <row r="38" spans="1:7" x14ac:dyDescent="0.25">
      <c r="A38" s="2" t="s">
        <v>34</v>
      </c>
      <c r="B38" s="5"/>
      <c r="C38" s="5"/>
      <c r="D38" s="9"/>
      <c r="E38" s="9"/>
      <c r="F38" s="9">
        <f t="shared" si="0"/>
        <v>0</v>
      </c>
      <c r="G38" s="5"/>
    </row>
    <row r="39" spans="1:7" x14ac:dyDescent="0.25">
      <c r="A39" s="2" t="s">
        <v>35</v>
      </c>
      <c r="B39" s="5"/>
      <c r="C39" s="5"/>
      <c r="D39" s="9">
        <v>30241.31</v>
      </c>
      <c r="E39" s="9">
        <v>-30241.31</v>
      </c>
      <c r="F39" s="9">
        <f t="shared" si="0"/>
        <v>0</v>
      </c>
      <c r="G39" s="5"/>
    </row>
    <row r="40" spans="1:7" x14ac:dyDescent="0.25">
      <c r="A40" s="2" t="s">
        <v>36</v>
      </c>
      <c r="B40" s="5"/>
      <c r="C40" s="5"/>
      <c r="D40" s="9"/>
      <c r="E40" s="9"/>
      <c r="F40" s="9">
        <f t="shared" si="0"/>
        <v>0</v>
      </c>
      <c r="G40" s="5"/>
    </row>
    <row r="41" spans="1:7" x14ac:dyDescent="0.25">
      <c r="A41" s="2" t="s">
        <v>37</v>
      </c>
      <c r="B41" s="5"/>
      <c r="C41" s="5"/>
      <c r="D41" s="12">
        <f>SUM(D31:D40)</f>
        <v>87447673.310000002</v>
      </c>
      <c r="E41" s="12">
        <f>SUM(E31:E40)</f>
        <v>89835357.980000004</v>
      </c>
      <c r="F41" s="12">
        <f t="shared" si="0"/>
        <v>177283031.29000002</v>
      </c>
      <c r="G41" s="5"/>
    </row>
    <row r="42" spans="1:7" x14ac:dyDescent="0.25">
      <c r="A42" s="2" t="s">
        <v>39</v>
      </c>
      <c r="B42" s="5"/>
      <c r="C42" s="5"/>
      <c r="D42" s="9"/>
      <c r="E42" s="9"/>
      <c r="F42" s="9">
        <f t="shared" si="0"/>
        <v>0</v>
      </c>
      <c r="G42" s="5"/>
    </row>
    <row r="43" spans="1:7" x14ac:dyDescent="0.25">
      <c r="A43" s="2" t="s">
        <v>45</v>
      </c>
      <c r="B43" s="5"/>
      <c r="C43" s="5"/>
      <c r="D43" s="9"/>
      <c r="E43" s="9"/>
      <c r="F43" s="9">
        <f t="shared" si="0"/>
        <v>0</v>
      </c>
      <c r="G43" s="5"/>
    </row>
    <row r="44" spans="1:7" x14ac:dyDescent="0.25">
      <c r="A44" s="2" t="s">
        <v>43</v>
      </c>
      <c r="B44" s="5"/>
      <c r="C44" s="5"/>
      <c r="D44" s="9">
        <v>24964392.960000001</v>
      </c>
      <c r="E44" s="9">
        <v>41328605.899999999</v>
      </c>
      <c r="F44" s="9">
        <f t="shared" si="0"/>
        <v>66292998.859999999</v>
      </c>
      <c r="G44" s="5"/>
    </row>
    <row r="45" spans="1:7" x14ac:dyDescent="0.25">
      <c r="A45" s="2" t="s">
        <v>42</v>
      </c>
      <c r="B45" s="5"/>
      <c r="C45" s="5"/>
      <c r="D45" s="9"/>
      <c r="E45" s="9"/>
      <c r="F45" s="9">
        <f t="shared" si="0"/>
        <v>0</v>
      </c>
      <c r="G45" s="5"/>
    </row>
    <row r="46" spans="1:7" x14ac:dyDescent="0.25">
      <c r="A46" s="2" t="s">
        <v>40</v>
      </c>
      <c r="B46" s="5"/>
      <c r="C46" s="5"/>
      <c r="D46" s="9"/>
      <c r="E46" s="9"/>
      <c r="F46" s="9">
        <f t="shared" si="0"/>
        <v>0</v>
      </c>
      <c r="G46" s="5"/>
    </row>
    <row r="47" spans="1:7" x14ac:dyDescent="0.25">
      <c r="A47" s="2" t="s">
        <v>41</v>
      </c>
      <c r="B47" s="5"/>
      <c r="C47" s="5"/>
      <c r="D47" s="9"/>
      <c r="E47" s="9"/>
      <c r="F47" s="9">
        <f t="shared" si="0"/>
        <v>0</v>
      </c>
      <c r="G47" s="5"/>
    </row>
    <row r="48" spans="1:7" x14ac:dyDescent="0.25">
      <c r="A48" s="2" t="s">
        <v>44</v>
      </c>
      <c r="B48" s="5"/>
      <c r="C48" s="5"/>
      <c r="D48" s="12">
        <f>SUM(D44:D47)</f>
        <v>24964392.960000001</v>
      </c>
      <c r="E48" s="12">
        <f>SUM(E44:E47)</f>
        <v>41328605.899999999</v>
      </c>
      <c r="F48" s="12">
        <f t="shared" si="0"/>
        <v>66292998.859999999</v>
      </c>
      <c r="G48" s="5"/>
    </row>
    <row r="49" spans="1:14" x14ac:dyDescent="0.25">
      <c r="A49" s="2" t="s">
        <v>46</v>
      </c>
      <c r="B49" s="5"/>
      <c r="C49" s="5"/>
      <c r="D49" s="9"/>
      <c r="E49" s="9"/>
      <c r="F49" s="9">
        <f t="shared" si="0"/>
        <v>0</v>
      </c>
      <c r="G49" s="5"/>
    </row>
    <row r="50" spans="1:14" x14ac:dyDescent="0.25">
      <c r="A50" s="2" t="s">
        <v>47</v>
      </c>
      <c r="B50" s="5"/>
      <c r="C50" s="5"/>
      <c r="D50" s="9">
        <v>10698931.220000001</v>
      </c>
      <c r="E50" s="9">
        <v>14483068.779999999</v>
      </c>
      <c r="F50" s="9">
        <f t="shared" si="0"/>
        <v>25182000</v>
      </c>
      <c r="G50" s="5"/>
      <c r="I50" s="14"/>
    </row>
    <row r="51" spans="1:14" x14ac:dyDescent="0.25">
      <c r="A51" s="2" t="s">
        <v>48</v>
      </c>
      <c r="B51" s="5"/>
      <c r="C51" s="5"/>
      <c r="D51" s="9"/>
      <c r="E51" s="9"/>
      <c r="F51" s="9">
        <f t="shared" si="0"/>
        <v>0</v>
      </c>
      <c r="G51" s="5"/>
    </row>
    <row r="52" spans="1:14" x14ac:dyDescent="0.25">
      <c r="A52" s="2"/>
      <c r="B52" s="5"/>
      <c r="C52" s="5"/>
      <c r="D52" s="9"/>
      <c r="E52" s="9"/>
      <c r="F52" s="9"/>
      <c r="G52" s="5"/>
    </row>
    <row r="53" spans="1:14" x14ac:dyDescent="0.25">
      <c r="A53" s="2" t="s">
        <v>49</v>
      </c>
      <c r="B53" s="5"/>
      <c r="C53" s="5"/>
      <c r="D53" s="12">
        <f>D50</f>
        <v>10698931.220000001</v>
      </c>
      <c r="E53" s="12">
        <f>E50</f>
        <v>14483068.779999999</v>
      </c>
      <c r="F53" s="12">
        <f t="shared" si="0"/>
        <v>25182000</v>
      </c>
      <c r="G53" s="5"/>
    </row>
    <row r="54" spans="1:14" x14ac:dyDescent="0.25">
      <c r="A54" s="2" t="s">
        <v>50</v>
      </c>
      <c r="B54" s="5"/>
      <c r="C54" s="5"/>
      <c r="D54" s="12">
        <f>D48</f>
        <v>24964392.960000001</v>
      </c>
      <c r="E54" s="12">
        <f>E48</f>
        <v>41328605.899999999</v>
      </c>
      <c r="F54" s="12">
        <f t="shared" si="0"/>
        <v>66292998.859999999</v>
      </c>
      <c r="G54" s="5"/>
    </row>
    <row r="55" spans="1:14" x14ac:dyDescent="0.25">
      <c r="A55" s="2" t="s">
        <v>51</v>
      </c>
      <c r="B55" s="5"/>
      <c r="C55" s="5"/>
      <c r="D55" s="12">
        <f>D29+D41+D53</f>
        <v>123334945.99000001</v>
      </c>
      <c r="E55" s="12">
        <f>E29+E41+E53</f>
        <v>108949640.56</v>
      </c>
      <c r="F55" s="12">
        <f t="shared" si="0"/>
        <v>232284586.55000001</v>
      </c>
      <c r="G55" s="5"/>
    </row>
    <row r="56" spans="1:14" x14ac:dyDescent="0.25">
      <c r="A56" s="2"/>
      <c r="B56" s="5"/>
      <c r="C56" s="5"/>
      <c r="D56" s="9">
        <f>D55-D54</f>
        <v>98370553.030000001</v>
      </c>
      <c r="E56" s="9">
        <f>E55-E54</f>
        <v>67621034.659999996</v>
      </c>
      <c r="F56" s="18">
        <f t="shared" si="0"/>
        <v>165991587.69</v>
      </c>
      <c r="G56" s="5"/>
    </row>
    <row r="57" spans="1:14" x14ac:dyDescent="0.25">
      <c r="A57" s="1" t="s">
        <v>52</v>
      </c>
      <c r="B57" s="4"/>
      <c r="C57" s="4"/>
      <c r="D57" s="10"/>
      <c r="E57" s="10"/>
      <c r="F57" s="9">
        <f t="shared" si="0"/>
        <v>0</v>
      </c>
      <c r="G57" s="4"/>
    </row>
    <row r="58" spans="1:14" x14ac:dyDescent="0.25">
      <c r="A58" s="2" t="s">
        <v>54</v>
      </c>
      <c r="B58" s="5"/>
      <c r="C58" s="5"/>
      <c r="D58" s="9"/>
      <c r="E58" s="9"/>
      <c r="F58" s="9">
        <f t="shared" si="0"/>
        <v>0</v>
      </c>
      <c r="G58" s="5"/>
    </row>
    <row r="59" spans="1:14" x14ac:dyDescent="0.25">
      <c r="A59" s="2" t="s">
        <v>55</v>
      </c>
      <c r="B59" s="5"/>
      <c r="C59" s="5"/>
      <c r="D59" s="9">
        <v>42326851.829999998</v>
      </c>
      <c r="E59" s="9">
        <v>56026296.490000002</v>
      </c>
      <c r="F59" s="9">
        <f t="shared" si="0"/>
        <v>98353148.319999993</v>
      </c>
      <c r="G59" s="5"/>
    </row>
    <row r="60" spans="1:14" x14ac:dyDescent="0.25">
      <c r="A60" s="2" t="s">
        <v>56</v>
      </c>
      <c r="B60" s="5"/>
      <c r="C60" s="5"/>
      <c r="D60" s="9">
        <v>25305626.969999999</v>
      </c>
      <c r="E60" s="9">
        <v>12327003.9</v>
      </c>
      <c r="F60" s="9">
        <f t="shared" si="0"/>
        <v>37632630.869999997</v>
      </c>
      <c r="G60" s="5"/>
      <c r="K60" s="14"/>
    </row>
    <row r="61" spans="1:14" x14ac:dyDescent="0.25">
      <c r="A61" s="2" t="s">
        <v>57</v>
      </c>
      <c r="B61" s="5"/>
      <c r="C61" s="5"/>
      <c r="D61" s="9">
        <v>11078877.699999999</v>
      </c>
      <c r="E61" s="9">
        <v>13769652.869999999</v>
      </c>
      <c r="F61" s="9">
        <f t="shared" si="0"/>
        <v>24848530.57</v>
      </c>
      <c r="G61" s="5"/>
      <c r="H61" s="13"/>
      <c r="I61" s="13"/>
      <c r="J61" s="14"/>
      <c r="K61" s="14"/>
      <c r="M61" s="14"/>
      <c r="N61" s="14"/>
    </row>
    <row r="62" spans="1:14" x14ac:dyDescent="0.25">
      <c r="A62" s="2" t="s">
        <v>58</v>
      </c>
      <c r="B62" s="5"/>
      <c r="C62" s="5"/>
      <c r="D62" s="9">
        <v>2442728.5299999998</v>
      </c>
      <c r="E62" s="9">
        <v>3438921.87</v>
      </c>
      <c r="F62" s="9">
        <f t="shared" si="0"/>
        <v>5881650.4000000004</v>
      </c>
      <c r="G62" s="5"/>
      <c r="I62" s="14"/>
      <c r="J62" s="14"/>
    </row>
    <row r="63" spans="1:14" x14ac:dyDescent="0.25">
      <c r="A63" s="2" t="s">
        <v>59</v>
      </c>
      <c r="B63" s="5"/>
      <c r="C63" s="5"/>
      <c r="D63" s="9">
        <v>706742.6</v>
      </c>
      <c r="E63" s="9">
        <v>2503137.1</v>
      </c>
      <c r="F63" s="9">
        <f t="shared" si="0"/>
        <v>3209879.7</v>
      </c>
      <c r="G63" s="5"/>
      <c r="I63" s="14"/>
    </row>
    <row r="64" spans="1:14" x14ac:dyDescent="0.25">
      <c r="A64" s="2" t="s">
        <v>60</v>
      </c>
      <c r="B64" s="5"/>
      <c r="C64" s="5"/>
      <c r="D64" s="9"/>
      <c r="E64" s="9"/>
      <c r="F64" s="9">
        <f t="shared" si="0"/>
        <v>0</v>
      </c>
      <c r="G64" s="5"/>
    </row>
    <row r="65" spans="1:7" x14ac:dyDescent="0.25">
      <c r="A65" s="2" t="s">
        <v>53</v>
      </c>
      <c r="B65" s="5"/>
      <c r="C65" s="5"/>
      <c r="D65" s="12">
        <f>SUM(D59:D64)</f>
        <v>81860827.629999995</v>
      </c>
      <c r="E65" s="12">
        <f>SUM(E59:E64)</f>
        <v>88065012.230000004</v>
      </c>
      <c r="F65" s="12">
        <f t="shared" si="0"/>
        <v>169925839.86000001</v>
      </c>
      <c r="G65" s="5"/>
    </row>
    <row r="66" spans="1:7" x14ac:dyDescent="0.25">
      <c r="A66" s="3"/>
      <c r="B66" s="6"/>
      <c r="C66" s="6"/>
      <c r="D66" s="11"/>
      <c r="E66" s="11"/>
      <c r="F66" s="9">
        <f t="shared" si="0"/>
        <v>0</v>
      </c>
      <c r="G66" s="6"/>
    </row>
    <row r="67" spans="1:7" x14ac:dyDescent="0.25">
      <c r="A67" s="3" t="s">
        <v>61</v>
      </c>
      <c r="B67" s="6"/>
      <c r="C67" s="6"/>
      <c r="D67" s="15">
        <f>D56-D65+D13</f>
        <v>43931416.460000008</v>
      </c>
      <c r="E67" s="15">
        <f>E56-E65</f>
        <v>-20443977.570000008</v>
      </c>
      <c r="F67" s="19">
        <f t="shared" si="0"/>
        <v>23487438.890000001</v>
      </c>
      <c r="G67" s="6"/>
    </row>
    <row r="68" spans="1:7" x14ac:dyDescent="0.25">
      <c r="D68" s="13"/>
    </row>
    <row r="69" spans="1:7" x14ac:dyDescent="0.25">
      <c r="D69" s="14"/>
      <c r="E69" s="14"/>
      <c r="F69" s="14"/>
    </row>
    <row r="70" spans="1:7" x14ac:dyDescent="0.25">
      <c r="A70" t="s">
        <v>62</v>
      </c>
      <c r="B70" t="s">
        <v>67</v>
      </c>
      <c r="E70" s="14"/>
      <c r="F70" s="14"/>
    </row>
    <row r="71" spans="1:7" x14ac:dyDescent="0.25">
      <c r="E71" s="14"/>
    </row>
    <row r="72" spans="1:7" x14ac:dyDescent="0.25">
      <c r="A72" t="s">
        <v>66</v>
      </c>
      <c r="B72" t="s">
        <v>69</v>
      </c>
      <c r="E72" s="14"/>
    </row>
    <row r="73" spans="1:7" x14ac:dyDescent="0.25">
      <c r="A73" t="s">
        <v>63</v>
      </c>
      <c r="B73" t="s">
        <v>68</v>
      </c>
      <c r="E73" s="14"/>
    </row>
    <row r="75" spans="1:7" x14ac:dyDescent="0.25">
      <c r="A75" t="s">
        <v>66</v>
      </c>
    </row>
    <row r="76" spans="1:7" x14ac:dyDescent="0.25">
      <c r="A76" t="s">
        <v>64</v>
      </c>
    </row>
    <row r="78" spans="1:7" x14ac:dyDescent="0.25">
      <c r="A78" t="s">
        <v>66</v>
      </c>
    </row>
    <row r="79" spans="1:7" x14ac:dyDescent="0.25">
      <c r="A79" t="s">
        <v>65</v>
      </c>
    </row>
  </sheetData>
  <mergeCells count="8">
    <mergeCell ref="A4:G4"/>
    <mergeCell ref="A5:G5"/>
    <mergeCell ref="A6:G6"/>
    <mergeCell ref="A9:A10"/>
    <mergeCell ref="B9:B10"/>
    <mergeCell ref="C9:C10"/>
    <mergeCell ref="D9:F9"/>
    <mergeCell ref="G9:G10"/>
  </mergeCells>
  <pageMargins left="0.7" right="0.7" top="0.75" bottom="0.75" header="0.3" footer="0.3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view="pageBreakPreview" topLeftCell="A4" zoomScale="115" zoomScaleNormal="115" zoomScaleSheetLayoutView="115" workbookViewId="0">
      <selection activeCell="E55" sqref="E55"/>
    </sheetView>
  </sheetViews>
  <sheetFormatPr defaultRowHeight="15" x14ac:dyDescent="0.25"/>
  <cols>
    <col min="1" max="1" width="49.5703125" customWidth="1"/>
    <col min="4" max="4" width="16.28515625" customWidth="1"/>
    <col min="5" max="5" width="17.5703125" customWidth="1"/>
    <col min="6" max="6" width="16.7109375" customWidth="1"/>
    <col min="9" max="9" width="16" customWidth="1"/>
  </cols>
  <sheetData>
    <row r="1" spans="1:9" ht="14.45" x14ac:dyDescent="0.35">
      <c r="A1" t="s">
        <v>70</v>
      </c>
    </row>
    <row r="2" spans="1:9" ht="14.45" x14ac:dyDescent="0.35">
      <c r="A2" t="s">
        <v>71</v>
      </c>
    </row>
    <row r="4" spans="1:9" ht="14.45" x14ac:dyDescent="0.35">
      <c r="A4" s="20" t="s">
        <v>0</v>
      </c>
      <c r="B4" s="20"/>
      <c r="C4" s="20"/>
      <c r="D4" s="20"/>
      <c r="E4" s="20"/>
      <c r="F4" s="20"/>
      <c r="G4" s="20"/>
    </row>
    <row r="5" spans="1:9" ht="15.6" x14ac:dyDescent="0.35">
      <c r="A5" s="21" t="s">
        <v>72</v>
      </c>
      <c r="B5" s="21"/>
      <c r="C5" s="21"/>
      <c r="D5" s="21"/>
      <c r="E5" s="21"/>
      <c r="F5" s="21"/>
      <c r="G5" s="21"/>
    </row>
    <row r="6" spans="1:9" ht="14.45" x14ac:dyDescent="0.35">
      <c r="A6" s="22" t="s">
        <v>73</v>
      </c>
      <c r="B6" s="22"/>
      <c r="C6" s="22"/>
      <c r="D6" s="22"/>
      <c r="E6" s="22"/>
      <c r="F6" s="22"/>
      <c r="G6" s="22"/>
    </row>
    <row r="7" spans="1:9" ht="14.45" x14ac:dyDescent="0.35">
      <c r="A7" s="7"/>
      <c r="B7" s="7"/>
      <c r="C7" s="7"/>
      <c r="D7" s="7"/>
      <c r="E7" s="7"/>
      <c r="F7" s="7"/>
      <c r="G7" s="7"/>
    </row>
    <row r="9" spans="1:9" ht="29.45" customHeight="1" x14ac:dyDescent="0.25">
      <c r="A9" s="23" t="s">
        <v>1</v>
      </c>
      <c r="B9" s="24" t="s">
        <v>2</v>
      </c>
      <c r="C9" s="23" t="s">
        <v>3</v>
      </c>
      <c r="D9" s="25" t="s">
        <v>4</v>
      </c>
      <c r="E9" s="25"/>
      <c r="F9" s="25"/>
      <c r="G9" s="26" t="s">
        <v>5</v>
      </c>
    </row>
    <row r="10" spans="1:9" x14ac:dyDescent="0.25">
      <c r="A10" s="23"/>
      <c r="B10" s="24"/>
      <c r="C10" s="23"/>
      <c r="D10" s="8" t="s">
        <v>6</v>
      </c>
      <c r="E10" s="8" t="s">
        <v>7</v>
      </c>
      <c r="F10" s="8" t="s">
        <v>8</v>
      </c>
      <c r="G10" s="26"/>
    </row>
    <row r="11" spans="1:9" ht="14.45" x14ac:dyDescent="0.35">
      <c r="A11" s="1"/>
      <c r="B11" s="4"/>
      <c r="C11" s="4"/>
      <c r="D11" s="4"/>
      <c r="E11" s="4"/>
      <c r="F11" s="4"/>
      <c r="G11" s="4"/>
    </row>
    <row r="12" spans="1:9" ht="14.45" x14ac:dyDescent="0.35">
      <c r="A12" s="2" t="s">
        <v>9</v>
      </c>
      <c r="B12" s="5"/>
      <c r="C12" s="5"/>
      <c r="D12" s="5"/>
      <c r="E12" s="5"/>
      <c r="F12" s="5"/>
      <c r="G12" s="5"/>
    </row>
    <row r="13" spans="1:9" x14ac:dyDescent="0.25">
      <c r="A13" s="2" t="s">
        <v>10</v>
      </c>
      <c r="B13" s="5"/>
      <c r="C13" s="5"/>
      <c r="D13" s="12">
        <v>17999618.059999999</v>
      </c>
      <c r="E13" s="12"/>
      <c r="F13" s="17"/>
      <c r="G13" s="5"/>
    </row>
    <row r="14" spans="1:9" ht="14.45" x14ac:dyDescent="0.35">
      <c r="A14" s="2" t="s">
        <v>11</v>
      </c>
      <c r="B14" s="5"/>
      <c r="C14" s="5"/>
      <c r="D14" s="5"/>
      <c r="E14" s="5"/>
      <c r="F14" s="5"/>
      <c r="G14" s="5"/>
      <c r="I14" s="14"/>
    </row>
    <row r="15" spans="1:9" ht="14.45" x14ac:dyDescent="0.35">
      <c r="A15" s="2" t="s">
        <v>12</v>
      </c>
      <c r="B15" s="5"/>
      <c r="C15" s="5"/>
      <c r="D15" s="5"/>
      <c r="E15" s="5"/>
      <c r="F15" s="5"/>
      <c r="G15" s="5"/>
      <c r="I15" s="14"/>
    </row>
    <row r="16" spans="1:9" ht="14.45" x14ac:dyDescent="0.35">
      <c r="A16" s="2" t="s">
        <v>13</v>
      </c>
      <c r="B16" s="5"/>
      <c r="C16" s="5"/>
      <c r="D16" s="5"/>
      <c r="E16" s="5"/>
      <c r="F16" s="5"/>
      <c r="G16" s="5"/>
      <c r="I16" s="14"/>
    </row>
    <row r="17" spans="1:9" ht="14.45" x14ac:dyDescent="0.35">
      <c r="A17" s="2" t="s">
        <v>14</v>
      </c>
      <c r="B17" s="5"/>
      <c r="C17" s="5"/>
      <c r="D17" s="9"/>
      <c r="E17" s="9"/>
      <c r="F17" s="9"/>
      <c r="G17" s="5"/>
      <c r="I17" s="14"/>
    </row>
    <row r="18" spans="1:9" x14ac:dyDescent="0.25">
      <c r="A18" s="2" t="s">
        <v>15</v>
      </c>
      <c r="B18" s="5"/>
      <c r="C18" s="5"/>
      <c r="D18" s="9">
        <v>2633727.64</v>
      </c>
      <c r="E18" s="9">
        <v>1146385.1599999999</v>
      </c>
      <c r="F18" s="9">
        <f>D18+E18</f>
        <v>3780112.8</v>
      </c>
      <c r="G18" s="5"/>
      <c r="I18" s="14"/>
    </row>
    <row r="19" spans="1:9" x14ac:dyDescent="0.25">
      <c r="A19" s="2" t="s">
        <v>16</v>
      </c>
      <c r="B19" s="5"/>
      <c r="C19" s="5"/>
      <c r="D19" s="9">
        <v>3292168.43</v>
      </c>
      <c r="E19" s="9">
        <v>1422399.5</v>
      </c>
      <c r="F19" s="9">
        <f t="shared" ref="F19:F66" si="0">D19+E19</f>
        <v>4714567.93</v>
      </c>
      <c r="G19" s="5"/>
      <c r="I19" s="14"/>
    </row>
    <row r="20" spans="1:9" x14ac:dyDescent="0.25">
      <c r="A20" s="2" t="s">
        <v>17</v>
      </c>
      <c r="B20" s="5"/>
      <c r="C20" s="5"/>
      <c r="D20" s="9">
        <v>3943518.33</v>
      </c>
      <c r="E20" s="9">
        <v>1223589.97</v>
      </c>
      <c r="F20" s="9">
        <f t="shared" si="0"/>
        <v>5167108.3</v>
      </c>
      <c r="G20" s="5"/>
      <c r="I20" s="14"/>
    </row>
    <row r="21" spans="1:9" x14ac:dyDescent="0.25">
      <c r="A21" s="2" t="s">
        <v>18</v>
      </c>
      <c r="B21" s="5"/>
      <c r="C21" s="5"/>
      <c r="D21" s="9">
        <v>408561.14</v>
      </c>
      <c r="E21" s="9">
        <v>199477.78</v>
      </c>
      <c r="F21" s="9">
        <f t="shared" si="0"/>
        <v>608038.92000000004</v>
      </c>
      <c r="G21" s="5"/>
      <c r="I21" s="14"/>
    </row>
    <row r="22" spans="1:9" x14ac:dyDescent="0.25">
      <c r="A22" s="2" t="s">
        <v>19</v>
      </c>
      <c r="B22" s="5"/>
      <c r="C22" s="5"/>
      <c r="D22" s="12">
        <f>SUM(D18:D21)</f>
        <v>10277975.540000001</v>
      </c>
      <c r="E22" s="12">
        <f>SUM(E18:E21)</f>
        <v>3991852.4099999997</v>
      </c>
      <c r="F22" s="12">
        <f t="shared" si="0"/>
        <v>14269827.950000001</v>
      </c>
      <c r="G22" s="5"/>
      <c r="I22" s="14"/>
    </row>
    <row r="23" spans="1:9" x14ac:dyDescent="0.25">
      <c r="A23" s="2" t="s">
        <v>20</v>
      </c>
      <c r="B23" s="5"/>
      <c r="C23" s="5"/>
      <c r="D23" s="9"/>
      <c r="E23" s="9"/>
      <c r="F23" s="9">
        <f t="shared" si="0"/>
        <v>0</v>
      </c>
      <c r="G23" s="5"/>
      <c r="I23" s="14"/>
    </row>
    <row r="24" spans="1:9" x14ac:dyDescent="0.25">
      <c r="A24" s="2" t="s">
        <v>21</v>
      </c>
      <c r="B24" s="5"/>
      <c r="C24" s="5"/>
      <c r="D24" s="9">
        <v>2161598.62</v>
      </c>
      <c r="E24" s="9">
        <v>1456016.33</v>
      </c>
      <c r="F24" s="9">
        <f t="shared" si="0"/>
        <v>3617614.95</v>
      </c>
      <c r="G24" s="5"/>
      <c r="I24" s="14"/>
    </row>
    <row r="25" spans="1:9" x14ac:dyDescent="0.25">
      <c r="A25" s="2" t="s">
        <v>22</v>
      </c>
      <c r="B25" s="5"/>
      <c r="C25" s="5"/>
      <c r="D25" s="9">
        <v>1183561.54</v>
      </c>
      <c r="E25" s="9">
        <v>913992.14</v>
      </c>
      <c r="F25" s="9">
        <f t="shared" si="0"/>
        <v>2097553.6800000002</v>
      </c>
      <c r="G25" s="5"/>
      <c r="I25" s="14"/>
    </row>
    <row r="26" spans="1:9" x14ac:dyDescent="0.25">
      <c r="A26" s="2" t="s">
        <v>23</v>
      </c>
      <c r="B26" s="5"/>
      <c r="C26" s="5"/>
      <c r="D26" s="9">
        <v>3433773.22</v>
      </c>
      <c r="E26" s="9">
        <v>2854781.95</v>
      </c>
      <c r="F26" s="9">
        <f t="shared" si="0"/>
        <v>6288555.1699999999</v>
      </c>
      <c r="G26" s="5"/>
      <c r="I26" s="14"/>
    </row>
    <row r="27" spans="1:9" x14ac:dyDescent="0.25">
      <c r="A27" s="2" t="s">
        <v>24</v>
      </c>
      <c r="B27" s="5"/>
      <c r="C27" s="5"/>
      <c r="D27" s="9">
        <v>294277.40000000002</v>
      </c>
      <c r="E27" s="9">
        <v>122888.31</v>
      </c>
      <c r="F27" s="9">
        <f t="shared" si="0"/>
        <v>417165.71</v>
      </c>
      <c r="G27" s="5"/>
      <c r="I27" s="14"/>
    </row>
    <row r="28" spans="1:9" x14ac:dyDescent="0.25">
      <c r="A28" s="2" t="s">
        <v>25</v>
      </c>
      <c r="B28" s="5"/>
      <c r="C28" s="5"/>
      <c r="D28" s="12">
        <f>SUM(D24:D27)</f>
        <v>7073210.7800000012</v>
      </c>
      <c r="E28" s="12">
        <f>SUM(E24:E27)</f>
        <v>5347678.7299999995</v>
      </c>
      <c r="F28" s="9">
        <f t="shared" si="0"/>
        <v>12420889.510000002</v>
      </c>
      <c r="G28" s="5"/>
      <c r="I28" s="14"/>
    </row>
    <row r="29" spans="1:9" x14ac:dyDescent="0.25">
      <c r="A29" s="2" t="s">
        <v>38</v>
      </c>
      <c r="B29" s="5"/>
      <c r="C29" s="5"/>
      <c r="D29" s="12">
        <f>D22+D28</f>
        <v>17351186.32</v>
      </c>
      <c r="E29" s="12">
        <f>E22+E28</f>
        <v>9339531.1399999987</v>
      </c>
      <c r="F29" s="9">
        <f t="shared" si="0"/>
        <v>26690717.460000001</v>
      </c>
      <c r="G29" s="5"/>
      <c r="I29" s="14"/>
    </row>
    <row r="30" spans="1:9" x14ac:dyDescent="0.25">
      <c r="A30" s="2" t="s">
        <v>26</v>
      </c>
      <c r="B30" s="5"/>
      <c r="C30" s="5"/>
      <c r="D30" s="9"/>
      <c r="E30" s="9"/>
      <c r="F30" s="9">
        <f t="shared" si="0"/>
        <v>0</v>
      </c>
      <c r="G30" s="5"/>
      <c r="I30" s="14"/>
    </row>
    <row r="31" spans="1:9" x14ac:dyDescent="0.25">
      <c r="A31" s="2" t="s">
        <v>27</v>
      </c>
      <c r="B31" s="5"/>
      <c r="C31" s="5"/>
      <c r="D31" s="9">
        <v>79740354.480000004</v>
      </c>
      <c r="E31" s="9">
        <v>79740354.480000004</v>
      </c>
      <c r="F31" s="9">
        <f t="shared" si="0"/>
        <v>159480708.96000001</v>
      </c>
      <c r="G31" s="5"/>
      <c r="I31" s="14"/>
    </row>
    <row r="32" spans="1:9" x14ac:dyDescent="0.25">
      <c r="A32" s="2" t="s">
        <v>28</v>
      </c>
      <c r="B32" s="5"/>
      <c r="C32" s="5"/>
      <c r="D32" s="9">
        <v>10016580</v>
      </c>
      <c r="E32" s="9">
        <v>659740.04</v>
      </c>
      <c r="F32" s="9">
        <f t="shared" si="0"/>
        <v>10676320.039999999</v>
      </c>
      <c r="G32" s="5"/>
      <c r="I32" s="14"/>
    </row>
    <row r="33" spans="1:9" x14ac:dyDescent="0.25">
      <c r="A33" s="2" t="s">
        <v>29</v>
      </c>
      <c r="B33" s="5"/>
      <c r="C33" s="5"/>
      <c r="D33" s="9"/>
      <c r="E33" s="9"/>
      <c r="F33" s="9">
        <f t="shared" si="0"/>
        <v>0</v>
      </c>
      <c r="G33" s="5"/>
      <c r="I33" s="14"/>
    </row>
    <row r="34" spans="1:9" x14ac:dyDescent="0.25">
      <c r="A34" s="2" t="s">
        <v>30</v>
      </c>
      <c r="B34" s="5"/>
      <c r="C34" s="5"/>
      <c r="D34" s="9"/>
      <c r="E34" s="9"/>
      <c r="F34" s="9">
        <f t="shared" si="0"/>
        <v>0</v>
      </c>
      <c r="G34" s="5"/>
      <c r="I34" s="14"/>
    </row>
    <row r="35" spans="1:9" x14ac:dyDescent="0.25">
      <c r="A35" s="2" t="s">
        <v>31</v>
      </c>
      <c r="B35" s="5"/>
      <c r="C35" s="5"/>
      <c r="D35" s="9"/>
      <c r="E35" s="9"/>
      <c r="F35" s="9">
        <f t="shared" si="0"/>
        <v>0</v>
      </c>
      <c r="G35" s="5"/>
      <c r="I35" s="14"/>
    </row>
    <row r="36" spans="1:9" x14ac:dyDescent="0.25">
      <c r="A36" s="2" t="s">
        <v>32</v>
      </c>
      <c r="B36" s="5"/>
      <c r="C36" s="5"/>
      <c r="D36" s="9"/>
      <c r="E36" s="9"/>
      <c r="F36" s="9">
        <f t="shared" si="0"/>
        <v>0</v>
      </c>
      <c r="G36" s="5"/>
      <c r="I36" s="14"/>
    </row>
    <row r="37" spans="1:9" x14ac:dyDescent="0.25">
      <c r="A37" s="2" t="s">
        <v>33</v>
      </c>
      <c r="B37" s="5"/>
      <c r="C37" s="5"/>
      <c r="D37" s="9"/>
      <c r="E37" s="9"/>
      <c r="F37" s="9">
        <f t="shared" si="0"/>
        <v>0</v>
      </c>
      <c r="G37" s="5"/>
      <c r="I37" s="14"/>
    </row>
    <row r="38" spans="1:9" x14ac:dyDescent="0.25">
      <c r="A38" s="2" t="s">
        <v>34</v>
      </c>
      <c r="B38" s="5"/>
      <c r="C38" s="5"/>
      <c r="D38" s="9"/>
      <c r="E38" s="9"/>
      <c r="F38" s="9">
        <f t="shared" si="0"/>
        <v>0</v>
      </c>
      <c r="G38" s="5"/>
      <c r="I38" s="14"/>
    </row>
    <row r="39" spans="1:9" x14ac:dyDescent="0.25">
      <c r="A39" s="2" t="s">
        <v>35</v>
      </c>
      <c r="B39" s="5"/>
      <c r="C39" s="5"/>
      <c r="D39" s="9"/>
      <c r="E39" s="9">
        <v>4550433.3600000003</v>
      </c>
      <c r="F39" s="9">
        <f t="shared" si="0"/>
        <v>4550433.3600000003</v>
      </c>
      <c r="G39" s="5"/>
    </row>
    <row r="40" spans="1:9" x14ac:dyDescent="0.25">
      <c r="A40" s="2" t="s">
        <v>36</v>
      </c>
      <c r="B40" s="5"/>
      <c r="C40" s="5"/>
      <c r="D40" s="9"/>
      <c r="E40" s="9"/>
      <c r="F40" s="9">
        <f t="shared" si="0"/>
        <v>0</v>
      </c>
      <c r="G40" s="5"/>
    </row>
    <row r="41" spans="1:9" x14ac:dyDescent="0.25">
      <c r="A41" s="2" t="s">
        <v>37</v>
      </c>
      <c r="B41" s="5"/>
      <c r="C41" s="5"/>
      <c r="D41" s="12">
        <f>SUM(D31:D40)</f>
        <v>89756934.480000004</v>
      </c>
      <c r="E41" s="12">
        <f>SUM(E31:E40)</f>
        <v>84950527.88000001</v>
      </c>
      <c r="F41" s="12">
        <f t="shared" si="0"/>
        <v>174707462.36000001</v>
      </c>
      <c r="G41" s="5"/>
    </row>
    <row r="42" spans="1:9" x14ac:dyDescent="0.25">
      <c r="A42" s="2" t="s">
        <v>39</v>
      </c>
      <c r="B42" s="5"/>
      <c r="C42" s="5"/>
      <c r="D42" s="9"/>
      <c r="E42" s="9"/>
      <c r="F42" s="9">
        <f t="shared" si="0"/>
        <v>0</v>
      </c>
      <c r="G42" s="5"/>
    </row>
    <row r="43" spans="1:9" x14ac:dyDescent="0.25">
      <c r="A43" s="2" t="s">
        <v>45</v>
      </c>
      <c r="B43" s="5"/>
      <c r="C43" s="5"/>
      <c r="D43" s="9"/>
      <c r="E43" s="9"/>
      <c r="F43" s="9">
        <f t="shared" si="0"/>
        <v>0</v>
      </c>
      <c r="G43" s="5"/>
    </row>
    <row r="44" spans="1:9" x14ac:dyDescent="0.25">
      <c r="A44" s="2" t="s">
        <v>43</v>
      </c>
      <c r="B44" s="5"/>
      <c r="C44" s="5"/>
      <c r="D44" s="9">
        <v>17116231.449999999</v>
      </c>
      <c r="E44" s="9">
        <v>30987215.690000001</v>
      </c>
      <c r="F44" s="9">
        <f t="shared" si="0"/>
        <v>48103447.140000001</v>
      </c>
      <c r="G44" s="5"/>
    </row>
    <row r="45" spans="1:9" x14ac:dyDescent="0.25">
      <c r="A45" s="2" t="s">
        <v>42</v>
      </c>
      <c r="B45" s="5"/>
      <c r="C45" s="5"/>
      <c r="D45" s="9"/>
      <c r="E45" s="9"/>
      <c r="F45" s="9">
        <f t="shared" si="0"/>
        <v>0</v>
      </c>
      <c r="G45" s="5"/>
    </row>
    <row r="46" spans="1:9" x14ac:dyDescent="0.25">
      <c r="A46" s="2" t="s">
        <v>40</v>
      </c>
      <c r="B46" s="5"/>
      <c r="C46" s="5"/>
      <c r="D46" s="9"/>
      <c r="E46" s="9"/>
      <c r="F46" s="9">
        <f t="shared" si="0"/>
        <v>0</v>
      </c>
      <c r="G46" s="5"/>
    </row>
    <row r="47" spans="1:9" x14ac:dyDescent="0.25">
      <c r="A47" s="2" t="s">
        <v>41</v>
      </c>
      <c r="B47" s="5"/>
      <c r="C47" s="5"/>
      <c r="D47" s="9"/>
      <c r="E47" s="9"/>
      <c r="F47" s="9">
        <f t="shared" si="0"/>
        <v>0</v>
      </c>
      <c r="G47" s="5"/>
    </row>
    <row r="48" spans="1:9" x14ac:dyDescent="0.25">
      <c r="A48" s="2" t="s">
        <v>44</v>
      </c>
      <c r="B48" s="5"/>
      <c r="C48" s="5"/>
      <c r="D48" s="12">
        <f>SUM(D44:D47)</f>
        <v>17116231.449999999</v>
      </c>
      <c r="E48" s="12">
        <f>SUM(E44:E47)</f>
        <v>30987215.690000001</v>
      </c>
      <c r="F48" s="12">
        <f t="shared" si="0"/>
        <v>48103447.140000001</v>
      </c>
      <c r="G48" s="5"/>
    </row>
    <row r="49" spans="1:9" x14ac:dyDescent="0.25">
      <c r="A49" s="2" t="s">
        <v>46</v>
      </c>
      <c r="B49" s="5"/>
      <c r="C49" s="5"/>
      <c r="D49" s="9"/>
      <c r="E49" s="9"/>
      <c r="F49" s="9">
        <f t="shared" si="0"/>
        <v>0</v>
      </c>
      <c r="G49" s="5"/>
    </row>
    <row r="50" spans="1:9" x14ac:dyDescent="0.25">
      <c r="A50" s="2" t="s">
        <v>47</v>
      </c>
      <c r="B50" s="5"/>
      <c r="C50" s="5"/>
      <c r="D50" s="9"/>
      <c r="E50" s="9">
        <v>18689068.559999999</v>
      </c>
      <c r="F50" s="9">
        <f t="shared" si="0"/>
        <v>18689068.559999999</v>
      </c>
      <c r="G50" s="5"/>
    </row>
    <row r="51" spans="1:9" x14ac:dyDescent="0.25">
      <c r="A51" s="2" t="s">
        <v>48</v>
      </c>
      <c r="B51" s="5"/>
      <c r="C51" s="5"/>
      <c r="D51" s="9"/>
      <c r="E51" s="9"/>
      <c r="F51" s="9">
        <f t="shared" si="0"/>
        <v>0</v>
      </c>
      <c r="G51" s="5"/>
    </row>
    <row r="52" spans="1:9" x14ac:dyDescent="0.25">
      <c r="A52" s="2" t="s">
        <v>49</v>
      </c>
      <c r="B52" s="5"/>
      <c r="C52" s="5"/>
      <c r="D52" s="9"/>
      <c r="E52" s="12">
        <f>SUM(E50:E51)</f>
        <v>18689068.559999999</v>
      </c>
      <c r="F52" s="12">
        <f t="shared" si="0"/>
        <v>18689068.559999999</v>
      </c>
      <c r="G52" s="5"/>
    </row>
    <row r="53" spans="1:9" x14ac:dyDescent="0.25">
      <c r="A53" s="2" t="s">
        <v>50</v>
      </c>
      <c r="B53" s="5"/>
      <c r="C53" s="5"/>
      <c r="D53" s="12">
        <f>D48</f>
        <v>17116231.449999999</v>
      </c>
      <c r="E53" s="12">
        <f>E48</f>
        <v>30987215.690000001</v>
      </c>
      <c r="F53" s="12">
        <f t="shared" si="0"/>
        <v>48103447.140000001</v>
      </c>
      <c r="G53" s="5"/>
    </row>
    <row r="54" spans="1:9" x14ac:dyDescent="0.25">
      <c r="A54" s="2" t="s">
        <v>51</v>
      </c>
      <c r="B54" s="5"/>
      <c r="C54" s="5"/>
      <c r="D54" s="12">
        <f>D29+D41</f>
        <v>107108120.80000001</v>
      </c>
      <c r="E54" s="12">
        <f>E29+E41+E52</f>
        <v>112979127.58000001</v>
      </c>
      <c r="F54" s="12">
        <f t="shared" si="0"/>
        <v>220087248.38000003</v>
      </c>
      <c r="G54" s="5"/>
      <c r="I54" s="14"/>
    </row>
    <row r="55" spans="1:9" x14ac:dyDescent="0.25">
      <c r="A55" s="2"/>
      <c r="B55" s="5"/>
      <c r="C55" s="5"/>
      <c r="D55" s="9">
        <f>D54-D53</f>
        <v>89991889.350000009</v>
      </c>
      <c r="E55" s="9">
        <f>E54-E53</f>
        <v>81991911.890000015</v>
      </c>
      <c r="F55" s="18">
        <f t="shared" si="0"/>
        <v>171983801.24000001</v>
      </c>
      <c r="G55" s="5"/>
    </row>
    <row r="56" spans="1:9" x14ac:dyDescent="0.25">
      <c r="A56" s="1" t="s">
        <v>52</v>
      </c>
      <c r="B56" s="4"/>
      <c r="C56" s="4"/>
      <c r="D56" s="10"/>
      <c r="E56" s="10"/>
      <c r="F56" s="9">
        <f t="shared" si="0"/>
        <v>0</v>
      </c>
      <c r="G56" s="4"/>
    </row>
    <row r="57" spans="1:9" x14ac:dyDescent="0.25">
      <c r="A57" s="2" t="s">
        <v>54</v>
      </c>
      <c r="B57" s="5"/>
      <c r="C57" s="5"/>
      <c r="D57" s="9"/>
      <c r="E57" s="9"/>
      <c r="F57" s="9">
        <f t="shared" si="0"/>
        <v>0</v>
      </c>
      <c r="G57" s="5"/>
      <c r="I57" s="14"/>
    </row>
    <row r="58" spans="1:9" x14ac:dyDescent="0.25">
      <c r="A58" s="2" t="s">
        <v>55</v>
      </c>
      <c r="B58" s="5"/>
      <c r="C58" s="5"/>
      <c r="D58" s="9">
        <v>41002242.640000001</v>
      </c>
      <c r="E58" s="9">
        <v>46553244.130000003</v>
      </c>
      <c r="F58" s="9">
        <f t="shared" si="0"/>
        <v>87555486.770000011</v>
      </c>
      <c r="G58" s="5"/>
      <c r="I58" s="14"/>
    </row>
    <row r="59" spans="1:9" x14ac:dyDescent="0.25">
      <c r="A59" s="2" t="s">
        <v>56</v>
      </c>
      <c r="B59" s="5"/>
      <c r="C59" s="5"/>
      <c r="D59" s="9">
        <v>13840091.539999999</v>
      </c>
      <c r="E59" s="9">
        <v>14265162.82</v>
      </c>
      <c r="F59" s="9">
        <f t="shared" si="0"/>
        <v>28105254.359999999</v>
      </c>
      <c r="G59" s="5"/>
      <c r="I59" s="14"/>
    </row>
    <row r="60" spans="1:9" x14ac:dyDescent="0.25">
      <c r="A60" s="2" t="s">
        <v>57</v>
      </c>
      <c r="B60" s="5"/>
      <c r="C60" s="5"/>
      <c r="D60" s="9">
        <v>12154784.59</v>
      </c>
      <c r="E60" s="9">
        <v>13494828.09</v>
      </c>
      <c r="F60" s="9">
        <f t="shared" si="0"/>
        <v>25649612.68</v>
      </c>
      <c r="G60" s="5"/>
      <c r="I60" s="13"/>
    </row>
    <row r="61" spans="1:9" x14ac:dyDescent="0.25">
      <c r="A61" s="2" t="s">
        <v>58</v>
      </c>
      <c r="B61" s="5"/>
      <c r="C61" s="5"/>
      <c r="D61" s="9">
        <v>2895332.69</v>
      </c>
      <c r="E61" s="9">
        <v>2679104.36</v>
      </c>
      <c r="F61" s="9">
        <f t="shared" si="0"/>
        <v>5574437.0499999998</v>
      </c>
      <c r="G61" s="5"/>
    </row>
    <row r="62" spans="1:9" x14ac:dyDescent="0.25">
      <c r="A62" s="2" t="s">
        <v>59</v>
      </c>
      <c r="B62" s="5"/>
      <c r="C62" s="5"/>
      <c r="D62" s="9">
        <v>761772.88</v>
      </c>
      <c r="E62" s="9">
        <v>1513515.94</v>
      </c>
      <c r="F62" s="9">
        <f t="shared" si="0"/>
        <v>2275288.8199999998</v>
      </c>
      <c r="G62" s="5"/>
      <c r="I62" s="14"/>
    </row>
    <row r="63" spans="1:9" x14ac:dyDescent="0.25">
      <c r="A63" s="2" t="s">
        <v>60</v>
      </c>
      <c r="B63" s="5"/>
      <c r="C63" s="5"/>
      <c r="D63" s="9"/>
      <c r="E63" s="9">
        <v>13401648.560000001</v>
      </c>
      <c r="F63" s="9">
        <f t="shared" si="0"/>
        <v>13401648.560000001</v>
      </c>
      <c r="G63" s="5"/>
    </row>
    <row r="64" spans="1:9" x14ac:dyDescent="0.25">
      <c r="A64" s="2" t="s">
        <v>53</v>
      </c>
      <c r="B64" s="5"/>
      <c r="C64" s="5"/>
      <c r="D64" s="12">
        <f>SUM(D58:D63)</f>
        <v>70654224.339999989</v>
      </c>
      <c r="E64" s="12">
        <f>SUM(E58:E63)</f>
        <v>91907503.900000006</v>
      </c>
      <c r="F64" s="12">
        <f t="shared" si="0"/>
        <v>162561728.24000001</v>
      </c>
      <c r="G64" s="5"/>
    </row>
    <row r="65" spans="1:9" x14ac:dyDescent="0.25">
      <c r="A65" s="3"/>
      <c r="B65" s="6"/>
      <c r="C65" s="6"/>
      <c r="D65" s="11"/>
      <c r="E65" s="11"/>
      <c r="F65" s="9">
        <f t="shared" si="0"/>
        <v>0</v>
      </c>
      <c r="G65" s="6"/>
      <c r="I65" s="13"/>
    </row>
    <row r="66" spans="1:9" x14ac:dyDescent="0.25">
      <c r="A66" s="3" t="s">
        <v>61</v>
      </c>
      <c r="B66" s="6"/>
      <c r="C66" s="6"/>
      <c r="D66" s="15">
        <f>D13+D55-D64</f>
        <v>37337283.070000023</v>
      </c>
      <c r="E66" s="15">
        <f>E55-E64</f>
        <v>-9915592.0099999905</v>
      </c>
      <c r="F66" s="19">
        <f t="shared" si="0"/>
        <v>27421691.060000032</v>
      </c>
      <c r="G66" s="6"/>
      <c r="I66" s="13"/>
    </row>
    <row r="67" spans="1:9" x14ac:dyDescent="0.25">
      <c r="I67" s="13"/>
    </row>
    <row r="68" spans="1:9" x14ac:dyDescent="0.25">
      <c r="E68" s="14"/>
      <c r="F68" s="14">
        <v>27421691.059999999</v>
      </c>
      <c r="I68" s="13"/>
    </row>
    <row r="69" spans="1:9" x14ac:dyDescent="0.25">
      <c r="A69" t="s">
        <v>62</v>
      </c>
      <c r="B69" t="s">
        <v>67</v>
      </c>
      <c r="E69" s="14"/>
      <c r="F69" s="14"/>
      <c r="I69" s="13"/>
    </row>
    <row r="70" spans="1:9" x14ac:dyDescent="0.25">
      <c r="E70" s="14"/>
      <c r="I70" s="13"/>
    </row>
    <row r="71" spans="1:9" x14ac:dyDescent="0.25">
      <c r="A71" t="s">
        <v>66</v>
      </c>
      <c r="B71" t="s">
        <v>69</v>
      </c>
      <c r="E71" s="14"/>
      <c r="I71" s="13"/>
    </row>
    <row r="72" spans="1:9" x14ac:dyDescent="0.25">
      <c r="A72" t="s">
        <v>63</v>
      </c>
      <c r="B72" t="s">
        <v>68</v>
      </c>
      <c r="E72" s="14"/>
      <c r="I72" s="13"/>
    </row>
    <row r="73" spans="1:9" x14ac:dyDescent="0.25">
      <c r="I73" s="14"/>
    </row>
    <row r="74" spans="1:9" x14ac:dyDescent="0.25">
      <c r="A74" t="s">
        <v>66</v>
      </c>
    </row>
    <row r="75" spans="1:9" x14ac:dyDescent="0.25">
      <c r="A75" t="s">
        <v>64</v>
      </c>
      <c r="I75" s="13"/>
    </row>
    <row r="76" spans="1:9" x14ac:dyDescent="0.25">
      <c r="I76" s="13"/>
    </row>
    <row r="77" spans="1:9" x14ac:dyDescent="0.25">
      <c r="A77" t="s">
        <v>66</v>
      </c>
      <c r="I77" s="14"/>
    </row>
    <row r="78" spans="1:9" x14ac:dyDescent="0.25">
      <c r="A78" t="s">
        <v>65</v>
      </c>
    </row>
  </sheetData>
  <mergeCells count="8">
    <mergeCell ref="A4:G4"/>
    <mergeCell ref="D9:F9"/>
    <mergeCell ref="A9:A10"/>
    <mergeCell ref="B9:B10"/>
    <mergeCell ref="C9:C10"/>
    <mergeCell ref="G9:G10"/>
    <mergeCell ref="A5:G5"/>
    <mergeCell ref="A6:G6"/>
  </mergeCells>
  <pageMargins left="1.0236220472440944" right="0" top="0.74803149606299213" bottom="0.74803149606299213" header="0.31496062992125984" footer="0.31496062992125984"/>
  <pageSetup paperSize="10000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Form 3 - SRE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Cristina Lauyan</cp:lastModifiedBy>
  <cp:lastPrinted>2020-04-14T00:50:26Z</cp:lastPrinted>
  <dcterms:created xsi:type="dcterms:W3CDTF">2019-07-26T07:28:14Z</dcterms:created>
  <dcterms:modified xsi:type="dcterms:W3CDTF">2020-04-16T01:04:52Z</dcterms:modified>
</cp:coreProperties>
</file>